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dozioni-BSPS00901A-13_Giugno_2" sheetId="1" r:id="rId1"/>
  </sheets>
  <calcPr calcId="0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I362"/>
  <c r="F363"/>
  <c r="F364"/>
  <c r="F365"/>
  <c r="F366"/>
  <c r="F367"/>
  <c r="F368"/>
  <c r="F369"/>
  <c r="F370"/>
  <c r="F371"/>
  <c r="F372"/>
  <c r="F373"/>
  <c r="F374"/>
  <c r="F375"/>
  <c r="I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</calcChain>
</file>

<file path=xl/sharedStrings.xml><?xml version="1.0" encoding="utf-8"?>
<sst xmlns="http://schemas.openxmlformats.org/spreadsheetml/2006/main" count="5242" uniqueCount="296">
  <si>
    <t>BSPS00901A</t>
  </si>
  <si>
    <t>GHEDI (SEZ.ASS.I.S."CAPIROLA" LENO)</t>
  </si>
  <si>
    <t>VIA CARAVAGGIO 10</t>
  </si>
  <si>
    <t>Ghedi</t>
  </si>
  <si>
    <t>NUM. PROT.:</t>
  </si>
  <si>
    <t>8619-IV-4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</si>
  <si>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</si>
  <si>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</si>
  <si>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</si>
  <si>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</si>
  <si>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</si>
  <si>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</si>
  <si>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</si>
  <si>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</si>
  <si>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</si>
  <si>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</si>
  <si>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</si>
  <si>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</si>
  <si>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</si>
  <si>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</si>
  <si>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</si>
  <si>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</si>
  <si>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</si>
  <si>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</si>
  <si>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</si>
  <si>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LICEO SCIENTIFICO - OPZIONE SCIENZE APPLICATE</t>
  </si>
  <si>
    <t>TECNOLOGIE E TECNICHE DI RAPPRESENTAZIONE GRAFICA</t>
  </si>
  <si>
    <t xml:space="preserve">SAMMARONE SERGIO MARCHETTI STEFANO </t>
  </si>
  <si>
    <t>TECNICHE DI RAPPRESENTAZIONE.VERDE 2ED. - VOL. U CON AUTOCAD (LDM)</t>
  </si>
  <si>
    <t xml:space="preserve"> </t>
  </si>
  <si>
    <t>U</t>
  </si>
  <si>
    <t>ZANICHELLI EDITORE</t>
  </si>
  <si>
    <t>Si</t>
  </si>
  <si>
    <t>No</t>
  </si>
  <si>
    <t>FISICA</t>
  </si>
  <si>
    <t xml:space="preserve">AMALDI UGO  </t>
  </si>
  <si>
    <t>NUOVO AMALDI PER I LICEI SCIENTIFICI.BLU (IL) - VOL. PRIMO BIENNIO (LDM)</t>
  </si>
  <si>
    <t>LE MISURE, L'EQUILIBRIO, IL MOTO, IL CALORE, LA LUCE</t>
  </si>
  <si>
    <t>INGLESE</t>
  </si>
  <si>
    <t xml:space="preserve">AA VV  </t>
  </si>
  <si>
    <t>ENGL FILE 4E HUB A2/B1: EC+SBWB+DIG</t>
  </si>
  <si>
    <t>OXFORD UNIVERSITY PRESS</t>
  </si>
  <si>
    <t>RELIGIONE</t>
  </si>
  <si>
    <t>CASSINOTTI CLAUDIO MARINONI GIANMARIO BOZZI G MANDELLI A PROVEZZA ML</t>
  </si>
  <si>
    <t>SULLA TUA PAROLA NUOVA EDIZIONE + EBOOK</t>
  </si>
  <si>
    <t>VOLUME UNICO PER IL QUINQUENNIO + QUADERNO OPERATIVO</t>
  </si>
  <si>
    <t>MARIETTI SCUOLA</t>
  </si>
  <si>
    <t>SCIENZE DELLA TERRA</t>
  </si>
  <si>
    <t>GRIECO ANDREA GIOVANNI GRIECO GIOVANNI MERLINI A E E ALL</t>
  </si>
  <si>
    <t>SCIENZA DEL PIANETA TERRA (LA) - ASTRONOMIA - SISTEMA TERRA (LDM)</t>
  </si>
  <si>
    <t>DAL BIG BANG ALL'ANTROPOCENE</t>
  </si>
  <si>
    <t>SCIENZE MOTORIE E SPORTIVE</t>
  </si>
  <si>
    <t>FIORINI GIANLUIGI CORETTI STEFANO BOCCHI SILVIA</t>
  </si>
  <si>
    <t>PIU' MOVIMENTO VOLUME UNICO + EBOOK</t>
  </si>
  <si>
    <t>STORIA E GEOGRAFIA</t>
  </si>
  <si>
    <t xml:space="preserve">CHIARA DE FILIPPIS  </t>
  </si>
  <si>
    <t>GIOVENTÙ DEL MONDO 1 (LA)</t>
  </si>
  <si>
    <t>STORIA GEOGRAFIA EDUCAZIONE CIVICA</t>
  </si>
  <si>
    <t>PARAVIA</t>
  </si>
  <si>
    <t>ITALIANO</t>
  </si>
  <si>
    <t xml:space="preserve">PAOLA BIGLIA  </t>
  </si>
  <si>
    <t>UN INCONTRO INATTESO C</t>
  </si>
  <si>
    <t>STORIA DELL'ARTE</t>
  </si>
  <si>
    <t xml:space="preserve">CRICCO GIORGIO DI TEODORO FRANCESCO PAOLO </t>
  </si>
  <si>
    <t>ITINERARIO NELL'ARTE VERSIONE ARANCIONE 5ED - VOLUME 1 (LDM)</t>
  </si>
  <si>
    <t>DALLA PREISTORIA ALL'ARTE ROMANA - CON MUSEO DIGITALE</t>
  </si>
  <si>
    <t xml:space="preserve">PALLINI L     COWAN A  </t>
  </si>
  <si>
    <t>THINK GRAMMAR</t>
  </si>
  <si>
    <t>VOLUME + EBOOK</t>
  </si>
  <si>
    <t>CIDEB - BLACK CAT</t>
  </si>
  <si>
    <t>MATEMATICA</t>
  </si>
  <si>
    <t xml:space="preserve">SASSO LEONARDO ZANONE C </t>
  </si>
  <si>
    <t>COLORI DELLA MATEMATICA - EDIZIONE BLU ALGEBRA 1 + QUADERNO ALGEBRA 1 + EBOOK</t>
  </si>
  <si>
    <t>PETRINI</t>
  </si>
  <si>
    <t>CHIMICA</t>
  </si>
  <si>
    <t xml:space="preserve">POSCA VITO FIORANI TIZIANA </t>
  </si>
  <si>
    <t>CHIMICA PIÙ 2ED - DALLA MATERIA ALL'ATOMO (LDM)</t>
  </si>
  <si>
    <t>ITALIANO ANTOLOGIE</t>
  </si>
  <si>
    <t>PAOLA BIGLIA PAOLA MANFREDI ALESSANDRA TERRILE</t>
  </si>
  <si>
    <t>UN INCONTRO INATTESO EDIZIONE PLUS - VOLUME  A + CORSO DI SCRITTURA PER PREPA</t>
  </si>
  <si>
    <t>ITALIANO GRAMMATICA</t>
  </si>
  <si>
    <t>ANTONELLI GIUSEPPE PICCHIORRI EMILIANO ROSSI LEONARDO</t>
  </si>
  <si>
    <t>CURA DELLE PAROLE (LA)</t>
  </si>
  <si>
    <t>VOLUME A  MORFOLOGIA, SINTASSI, LESSICO + VOLUME B  SCRITTURA</t>
  </si>
  <si>
    <t>EINAUDI SCUOLA</t>
  </si>
  <si>
    <t>TECNOLOGIE INFORMATICHE</t>
  </si>
  <si>
    <t xml:space="preserve">TIBONE FEDERICO  </t>
  </si>
  <si>
    <t>PROGETTARE E PROGRAMMARE 2ED. - VOLUME 1 (LDM)</t>
  </si>
  <si>
    <t>INFORMATICA E COMPUTER. LAVORARE CON APPLICAZIONI. INIZIARE A PROGRAMMARE</t>
  </si>
  <si>
    <t>COLORI DELLA MATEMATICA - EDIZIONE BLU GEOMETRIA + QUADERNO GEOMETRIA + EBOOK</t>
  </si>
  <si>
    <t>B</t>
  </si>
  <si>
    <t>C</t>
  </si>
  <si>
    <t>LICEO DELLE SCIENZE UMANE OPZ.ECONOMICO-SOCIALE</t>
  </si>
  <si>
    <t>SCIENZE NATURALI</t>
  </si>
  <si>
    <t>LUPIA PALMIERI ELVIDIO PAROTTO MAURIZIO SARACENI S - STRUMIA G</t>
  </si>
  <si>
    <t>SCIENZE NATURALI 3ED. - CHIMICA E SCIENZE DELLA TERRA (LDM)</t>
  </si>
  <si>
    <t xml:space="preserve">BERGAMINI MASSIMO BAROZZI GRAZIELLA </t>
  </si>
  <si>
    <t>MATEMATICA MULTIMEDIALE.AZZURRO 2ED. - VOL. 1 CON TUTOR (LDM)</t>
  </si>
  <si>
    <t>DIRITTO ED ECONOMIA</t>
  </si>
  <si>
    <t>ZAGREBELSKY GUSTAVO TRUCCO CRISTINA BACCELI GIUSEPPE</t>
  </si>
  <si>
    <t>A SCUOLA DEMO 1B 2023</t>
  </si>
  <si>
    <t>VOLUME UNICO + QUADERNO - 1° BIENNIO</t>
  </si>
  <si>
    <t>LE MONNIER</t>
  </si>
  <si>
    <t>FRANCESE</t>
  </si>
  <si>
    <t>INSTAFRANCE</t>
  </si>
  <si>
    <t>VOLUME 1, FASCICOLO GRAMMATICA</t>
  </si>
  <si>
    <t>RIZZOLI LANGUAGES</t>
  </si>
  <si>
    <t>PSICOLOGIA</t>
  </si>
  <si>
    <t xml:space="preserve">LEGRENZI PAOLO RUMIATI RINO </t>
  </si>
  <si>
    <t>PSICOLOGIA PER IL LICEO DELLE SCIENZE UMANE. OPZIONE ECONOMICO-SOCIALE</t>
  </si>
  <si>
    <t>VOLUME UNICO</t>
  </si>
  <si>
    <t>A. MONDADORI SCUOLA</t>
  </si>
  <si>
    <t>D</t>
  </si>
  <si>
    <t>LICEO DELLE SCIENZE UMANE</t>
  </si>
  <si>
    <t xml:space="preserve">LUPIA PALMIERI ELVIDIO PAROTTO MAURIZIO </t>
  </si>
  <si>
    <t>SCIENZE DELLA TERRA 4ED. - VOL. U (LDM)</t>
  </si>
  <si>
    <t>LATINO</t>
  </si>
  <si>
    <t>TANTUCCI VITTORIO RONCORONI ANGELO CAPPELLETTO PIETRO</t>
  </si>
  <si>
    <t>QUAE MANENT</t>
  </si>
  <si>
    <t>LABORATORIO 1</t>
  </si>
  <si>
    <t>POSEIDONIA</t>
  </si>
  <si>
    <t>SCIENZE SOCIALI</t>
  </si>
  <si>
    <t>LEGRENZI PAOLO RUMIATI RINO FULGENZI LORENZO</t>
  </si>
  <si>
    <t>PSICOLOGIA E PEDAGOGIA</t>
  </si>
  <si>
    <t>VALITUTTI GIUSEPPE TIFI ALESSANDRO GENTILE ANTONINO</t>
  </si>
  <si>
    <t>CHIMICA ADESSO 2ED - VOLUME U (LDM)</t>
  </si>
  <si>
    <t>E</t>
  </si>
  <si>
    <t>GIOVENTÙ DEL MONDO 2 (LA)</t>
  </si>
  <si>
    <t>RAPPRESENTAZIONE E TECNOLOGIA INDUSTRIALE.VERDE 3ED - VOLUME AUTOCAD (LDM)</t>
  </si>
  <si>
    <t>DISEGNO</t>
  </si>
  <si>
    <t>DISEGNO E RAPPRESENTAZIONE 4ED. - VOLUME UNICO (LDM)</t>
  </si>
  <si>
    <t xml:space="preserve">MANZONI ALESSANDRO  </t>
  </si>
  <si>
    <t>PROMESSI SPOSI (I) + LABORATORIO DI MANZONI</t>
  </si>
  <si>
    <t>NUOVA EDIZIONE INTEGRALE</t>
  </si>
  <si>
    <t>SEI</t>
  </si>
  <si>
    <t>UN INCONTRO INATTESO B CON PERCORSO LE ORIGINI DELLA LETTERATURA</t>
  </si>
  <si>
    <t>LUCA SERIANNI VALERIA DELLA VALLE GIUSEPPE PATOTA</t>
  </si>
  <si>
    <t>LA FORZA DELLE PAROLE</t>
  </si>
  <si>
    <t>B.MONDADORI</t>
  </si>
  <si>
    <t>ITINERARIO NELL'ARTE VERSIONE ARANCIONE 5ED - VOLUME 2 (LDM)</t>
  </si>
  <si>
    <t>DALL'ARTE PALEOCRISTIANA A GIOTTO - CON MUSEO DIGITALE</t>
  </si>
  <si>
    <t xml:space="preserve">GALLO PIERO SIRSI PASQUALE </t>
  </si>
  <si>
    <t>INFORMATICA APP</t>
  </si>
  <si>
    <t>VOLUME UNICO 1° BN + CDROM   ED. 2017</t>
  </si>
  <si>
    <t>MINERVA ITALICA</t>
  </si>
  <si>
    <t>COLORI DELLA MATEMATICA - EDIZIONE BLU ALGEBRA 2 + QUADERNO ALGEBRA 2 + EBOOK</t>
  </si>
  <si>
    <t xml:space="preserve">J  S  WALKER  </t>
  </si>
  <si>
    <t>IL WALKER - CORSO DI FISICA - PRIMO BIENNIO</t>
  </si>
  <si>
    <t>PEARSON SCIENCE</t>
  </si>
  <si>
    <t>BIOLOGIA</t>
  </si>
  <si>
    <t>JANE REECE MARTHA TAYLOR ERIC J  SIMON</t>
  </si>
  <si>
    <t>CAMPBELL BIOLOGIA CONCETTI E COLLEGAMENTI PLUS - PRIMO BIENNIO</t>
  </si>
  <si>
    <t>LINX</t>
  </si>
  <si>
    <t>Ap</t>
  </si>
  <si>
    <t>VOLUME 2, FASCICOLO CERTIFICAZIONI E DEL</t>
  </si>
  <si>
    <t>MATEMATICA MULTIMEDIALE.AZZURRO 2ED. - VOL. 2 CON TUTOR (LDM)</t>
  </si>
  <si>
    <t xml:space="preserve">ZAOUYA SAMIRA  </t>
  </si>
  <si>
    <t>GRAMMAIRE EN CAPSULES (LA)</t>
  </si>
  <si>
    <t>GRAMMAIRE DE FRANÇAIS ET ACTIVITÉS LEXICALES A1-B2</t>
  </si>
  <si>
    <t>LOESCHER EDITORE</t>
  </si>
  <si>
    <t>CURTIS HELENA BARNES SUE SCHNEK A - MASSARINI A</t>
  </si>
  <si>
    <t>INVITO ALLA BIOLOGIA.AZZURRO  - DALLE CELLULE AGLI ORGANISMI (LDM)</t>
  </si>
  <si>
    <t>LABORATORIO 2</t>
  </si>
  <si>
    <t xml:space="preserve">PHELAN JAY PIGNOCCHINO MARIA CRISTINA </t>
  </si>
  <si>
    <t>BIOLOGIA - VOLUME UNICO (LDM)</t>
  </si>
  <si>
    <t>NT</t>
  </si>
  <si>
    <t>ENGL FILE 4E HUB B1+/B2: EC+SBWB+DIG</t>
  </si>
  <si>
    <t>ITINERARIO NELL'ARTE VERSIONE ARANCIONE 5ED - VOLUME 3 (LDM)</t>
  </si>
  <si>
    <t>DAL GOTICO INTERNAZIONALE AL MANIERISMO - CON MUSEO DIGITALE</t>
  </si>
  <si>
    <t>ITALIANO LETTERATURA</t>
  </si>
  <si>
    <t xml:space="preserve">CARNERO ROBERTO IANNACCONE GIUSEPPE </t>
  </si>
  <si>
    <t>MAGNIFICO VIAGGIO 1 + SCRITTURA</t>
  </si>
  <si>
    <t>TRECCANI GIUNTI TVP</t>
  </si>
  <si>
    <t>CAMPBELL BIOLOGIA CONCETTI E COLLEGAMENTI PLUS SECONDO BIENNIO</t>
  </si>
  <si>
    <t>STORIA</t>
  </si>
  <si>
    <t xml:space="preserve">DESIDERI ANTONIO CODOVINI GIOVANNI </t>
  </si>
  <si>
    <t>STORIA E STORIOGRAFIA 2ED. PLUS VOL. 1</t>
  </si>
  <si>
    <t>1. DALL'ANNO MILLE ALLA RIVOLUZIONE INGLESE</t>
  </si>
  <si>
    <t>D'ANNA</t>
  </si>
  <si>
    <t>PROGETTARE E PROGRAMMARE  2ED. - VOL. 2 CON C++ (LDM)</t>
  </si>
  <si>
    <t>PROGRAMMAZIONE A OGGETTI. LINGUAGGI PER IL WEB. DATABASE RELAZIONALI</t>
  </si>
  <si>
    <t>FILOSOFIA</t>
  </si>
  <si>
    <t>SAUDINO MATTEO GORGONE DANIELE MOLITERNO LUCILLA G</t>
  </si>
  <si>
    <t>PRIMA FILOSOFARE VOL. 1</t>
  </si>
  <si>
    <t>DALLE ORIGINI A OCKHAM. STORIA ATTUALITA' DOMANDE DELLA FILOSOFIA</t>
  </si>
  <si>
    <t>LATERZA SCOLASTICA</t>
  </si>
  <si>
    <t>SPIAZZI MARINA TAVELLA MARINA LAYTON MARGARET</t>
  </si>
  <si>
    <t>COMPACT PERFORMER SHAPING IDEAS - VOL. U (LDM)</t>
  </si>
  <si>
    <t>FROM THE ORIGINS TO THE PRESENT AGE</t>
  </si>
  <si>
    <t xml:space="preserve">JAMES S  WALKER  </t>
  </si>
  <si>
    <t>WALKER - VOLUME 1 CON LABORATORIO (IL)</t>
  </si>
  <si>
    <t xml:space="preserve">ALIGHIERI DANTE  </t>
  </si>
  <si>
    <t>DIVINA COMMEDIA (LA) + DVD - NUOVA EDIZIONE INTEGRALE CON AUDIOLIBRO</t>
  </si>
  <si>
    <t>CON DVD LA SFIDA DI DANTE - GIOCO DIDATTICO INTERATTIVO</t>
  </si>
  <si>
    <t xml:space="preserve">ZANONE CLAUDIO SASSO LEONARDO </t>
  </si>
  <si>
    <t>COLORI DELLA MATEMATICA - ED.BLU AGGIORNATA-LICEI SCIENTIFICI VOL3 BETA+EBOOK</t>
  </si>
  <si>
    <t>MAGNIFICO VIAGGIO 2</t>
  </si>
  <si>
    <t>CHIMICA PIÙ 2ED - DALLA STRUTTURA ATOMICA ALL'ELETTROCHIMICA (LDM)</t>
  </si>
  <si>
    <t>CON GLI ELEMENTI CHIMICI BASTERANNO?</t>
  </si>
  <si>
    <t>GRIECO GIOVANNI GRIECO ANDREA GIOVANNI MERLINI AE - PORTA M</t>
  </si>
  <si>
    <t>SCIENZA DEL PIANETA TERRA (LA) - FONDAMENTI (LDM)</t>
  </si>
  <si>
    <t>VOLUME MINERALI E ROCCE, DINAMICA ENDOGENA, INTERAZIONI TRA GEOSFERE</t>
  </si>
  <si>
    <t xml:space="preserve">SAMMARONE SERGIO  </t>
  </si>
  <si>
    <t>DISEGNO E RAPPRESENTAZIONE 3ED. - VOLUME UNICO (LDM)</t>
  </si>
  <si>
    <t>DISEGNO GEOM. SISTEMI RAPPR. PROSP. E OMBRE. OSSERVAZIONE, RAPPR. E PROGETTO</t>
  </si>
  <si>
    <t>CUTNELL JOHN JOHNSON KENNETH YOUNG D - STADLER S</t>
  </si>
  <si>
    <t>FISICA DI CUTNELL E JOHNSON (LA).AZZURRO  - VOL. PER IL SECONDO BIENNIO (LDM)</t>
  </si>
  <si>
    <t>MECCANICA, TERMODINAMICA, ONDE</t>
  </si>
  <si>
    <t xml:space="preserve">RONCHETTI PAOLO  </t>
  </si>
  <si>
    <t>DIRITTO ED ECONOMIA POLITICA 5ED - VOLUME 1 (LDM)</t>
  </si>
  <si>
    <t xml:space="preserve">SCIENZE UMANE </t>
  </si>
  <si>
    <t xml:space="preserve">FABIETTI UGO VOLONTE PAOLO </t>
  </si>
  <si>
    <t>SCIENZE UMANE. CORSO INTEGRATO LES. ANTROPOLOGIA, SOCIOLOGIA E METODOLOGIA DE</t>
  </si>
  <si>
    <t>VOLUME UNICO PER IL 2° BIENNIO E 5° ANNO DEL LICEO DELLE SCIENZE UMANE OPZIO</t>
  </si>
  <si>
    <t>BERGAMINI MASSIMO BAROZZI GRAZIELLA TRIFONE ANNA</t>
  </si>
  <si>
    <t>MATEMATICA.AZZURRO 3ED. - VOL. 3 CON TUTOR (LDM)</t>
  </si>
  <si>
    <t xml:space="preserve">BALDRIGA IRENE  </t>
  </si>
  <si>
    <t>SGUARDO DELL'ARTE (LO) / EDIZIONE VERDE</t>
  </si>
  <si>
    <t>VOLUME 1  DALLA PREISTORIA AL GOTICO</t>
  </si>
  <si>
    <t>ELECTA SCUOLA</t>
  </si>
  <si>
    <t>DIRITTO CODICI</t>
  </si>
  <si>
    <t>CODICE CIVILE 2024</t>
  </si>
  <si>
    <t>SCUOLA &amp; AZIENDA</t>
  </si>
  <si>
    <t>GIOVANNA GARBARINO LORENZA PASQUARIELLO MASSIMO MANCA</t>
  </si>
  <si>
    <t>VOCANT VOLUME 1</t>
  </si>
  <si>
    <t>VOCI ANTICHE PER IL NOSTRO PRESENTE - LETTERATURA E CULTURA LATINA</t>
  </si>
  <si>
    <t>CREPET PAOLO FABIETTI UGO VOLONTÈ PAOLO</t>
  </si>
  <si>
    <t>SCIENZE UMANE. CORSO INTEGRATO. ANTROPOLOGIA, PSICOLOGIA, SOCIOLOGIA</t>
  </si>
  <si>
    <t>VOLUME UNICO PER IL 2° BIENNIO DEL LICEO DELLE SCIENZE UMANE</t>
  </si>
  <si>
    <t>PEDAGOGIA</t>
  </si>
  <si>
    <t xml:space="preserve">CHIOSSO GIORGIO  </t>
  </si>
  <si>
    <t>DAL BASSO MEDIOEVO ALL'OTTOCENTO PER IL 2° BIENNIO</t>
  </si>
  <si>
    <t xml:space="preserve">ANGELO DIOTTI MARIA PIA CIUFFARELLA </t>
  </si>
  <si>
    <t>MIRUM ITER LEZIONI 2</t>
  </si>
  <si>
    <t>G</t>
  </si>
  <si>
    <t>ABBAGNANO FORNERO BURGHI</t>
  </si>
  <si>
    <t>RICERCA DEL PENSIERO 2 EDIZIONE BASE</t>
  </si>
  <si>
    <t>INFORMATICA</t>
  </si>
  <si>
    <t>VOLUME + DVD ROM  2° BN  ED. 2019</t>
  </si>
  <si>
    <t>WALKER - VOLUME 2 (IL)</t>
  </si>
  <si>
    <t>ENGL FILE 4E DIGITAL GOLD B1+/B2</t>
  </si>
  <si>
    <t>SB/WB WITHOUT KEY + ECHK + EBK</t>
  </si>
  <si>
    <t>MAGNIFICO VIAGGIO LEOPARDI</t>
  </si>
  <si>
    <t>MAGNIFICO VIAGGIO 4</t>
  </si>
  <si>
    <t>MAGNIFICO VIAGGIO 3</t>
  </si>
  <si>
    <t>STORIA E STORIOGRAFIA 2ED. PLUS VOL. 2</t>
  </si>
  <si>
    <t>2. DALL'ANCIEN RÉGIME ALLE SOGLIE DEL NOVECENTO</t>
  </si>
  <si>
    <t>COLORI DELLA MATEMATICA - ED.BLU AGGIORNATA-L SCIENTIF. VOLUME 4 BETA + EBOOK</t>
  </si>
  <si>
    <t xml:space="preserve">INVERNIZZI  </t>
  </si>
  <si>
    <t>A TO Z GRAMMAR SB+EZONE</t>
  </si>
  <si>
    <t>HELBLING LANGUAGES</t>
  </si>
  <si>
    <t>ITINERARIO NELL'ARTE 4A EDIZIONE VERSIONE ARANCIONE - VOL. 4 CON MUSEO (LDM)</t>
  </si>
  <si>
    <t>DAL BAROCCO AL POSTIMPRESSIONISMO</t>
  </si>
  <si>
    <t>VOLUME 2  DAL RINASCIMENTO AL ROCOCò</t>
  </si>
  <si>
    <t>DIRITTO ED ECONOMIA POLITICA 5ED - VOLUME 2 (LDM)</t>
  </si>
  <si>
    <t>MATEMATICA.AZZURRO 3ED. - VOL. 4 CON TUTOR (LDM)</t>
  </si>
  <si>
    <t>REGA VINCENZO ABBONDANZA BARBARA CARLONI ALESSANDRA</t>
  </si>
  <si>
    <t>ESSERE UMANI EDIZIONE ROSSA - VOL. U (LDM)</t>
  </si>
  <si>
    <t>ANTROPOLOGIA, SOCIOLOGIA, METODOLOGIA DELLA RICERCA</t>
  </si>
  <si>
    <t xml:space="preserve">DOVERI SIMONETTA JEANNINE REGINE </t>
  </si>
  <si>
    <t>CORRESPONDANCES + CDROM</t>
  </si>
  <si>
    <t>PARCOURS LITTERAIRES ET CULTURELS</t>
  </si>
  <si>
    <t>EUROPASS</t>
  </si>
  <si>
    <t>VOCANT VOLUME 2</t>
  </si>
  <si>
    <t>DIVINA COMMEDIA (LA) - NUOVA EDIZIONE INTEGRALE</t>
  </si>
  <si>
    <t>VALITUTTI GIUSEPPE TIFI ALFREDO GENTILE ANTONINO</t>
  </si>
  <si>
    <t>CHIMICA ADESSO - VOLUME U (LDM)</t>
  </si>
  <si>
    <t>COLORI DELLA MATEMATICA - ED.BLU AGGIORNATA-L SCIENT VOL5 ALFA E BETA + EBOOK</t>
  </si>
  <si>
    <t>MAGNIFICO VIAGGIO 6</t>
  </si>
  <si>
    <t>MAGNIFICO VIAGGIO 5</t>
  </si>
  <si>
    <t>WALKER - VOLUME 3 (IL)</t>
  </si>
  <si>
    <t>A  BERNARD G  CASAVECCHIA M  TAYLOR</t>
  </si>
  <si>
    <t>CHIMICA ORGANICA, BIOCHIMICA, BIOTECNOLOGIE</t>
  </si>
  <si>
    <t>CON LA BIOLOGIA DI CAMPBELL</t>
  </si>
  <si>
    <t>BARBERO ALESSANDRO FRUGONI CHIARA SCLARANDIS CARLA</t>
  </si>
  <si>
    <t>STORIA (LA). PROGETTARE IL FUTURO - CONF. VOL. 3 + ATLANTE GEOSTORIA (LDM)</t>
  </si>
  <si>
    <t>IL NOVECENTO E L'ETÀ ATTUALE + CITTADINANZA E COSTITUZIONE</t>
  </si>
  <si>
    <t xml:space="preserve">CONRADI SIMONE MOLINARI ROBERTA </t>
  </si>
  <si>
    <t>INTELLIGENZA ARTIFICIALE - VOLUME U (LDM)</t>
  </si>
  <si>
    <t>COGITO ERGO SUM?</t>
  </si>
  <si>
    <t>RICERCA DEL PENSIERO 3A+3B EDIZIONE BASE</t>
  </si>
  <si>
    <t xml:space="preserve">PIGNOCCHINO FEYLES CRISTINA  </t>
  </si>
  <si>
    <t>SCIENZE DELLA TERRA B</t>
  </si>
  <si>
    <t>MODELLI E DINAMICA DELL'ATMOSFERA</t>
  </si>
  <si>
    <t>ITINERARIO NELL'ARTE 4A EDIZIONE VERSIONE ARANCIONE - VOL. 5 CON MUSEO (LDM)</t>
  </si>
  <si>
    <t>DALL'ART NOUVEAU AI GIORNI NOSTRI</t>
  </si>
  <si>
    <t>VOLUME 3  DAL NEOCLASSICISMO A OGGI</t>
  </si>
  <si>
    <t>MATEMATICA.AZZURRO 3ED. - VOL. 5 CON TUTOR (LDM)</t>
  </si>
  <si>
    <t>DIRITTO ED ECONOMIA POLITICA 5ED - VOLUME 3 (LDM)</t>
  </si>
  <si>
    <t xml:space="preserve">RUFFO GIUSEPPE LANOTTE NUNZIO </t>
  </si>
  <si>
    <t>LEZIONI DI FISICA - EDIZIONE AZZURRA - VOLUME U  (LDM)</t>
  </si>
  <si>
    <t xml:space="preserve">PISTARA' PAOLO  </t>
  </si>
  <si>
    <t>CHIMICA DEL CARBONIO - BIOCHIMICA E BIOTECH</t>
  </si>
  <si>
    <t>ATLAS</t>
  </si>
  <si>
    <t>DAL NOVECENTO A OGGI PER IL 5° ANNO</t>
  </si>
  <si>
    <t>VOLUME PER IL 5° ANNO DEL LICEO DELLE SCIENZE UMANE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</si>
</sst>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462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25016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45450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1</v>
      </c>
      <c r="B12" t="s">
        <v>23</v>
      </c>
      <c r="C12" t="s">
        <v>24</v>
      </c>
      <c r="D12" t="s">
        <v>25</v>
      </c>
      <c r="E12" t="s">
        <v>26</v>
      </c>
      <c r="F12" t="str">
        <f>"9788808706898"</f>
        <v>9788808706898</v>
      </c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>
        <v>26.9</v>
      </c>
      <c r="M12">
        <v>2024</v>
      </c>
      <c r="N12" t="s">
        <v>32</v>
      </c>
      <c r="O12" t="s">
        <v>32</v>
      </c>
      <c r="P12" t="s">
        <v>33</v>
      </c>
    </row>
    <row r="13" spans="1:16">
      <c r="A13">
        <v>1</v>
      </c>
      <c r="B13" t="s">
        <v>23</v>
      </c>
      <c r="C13" t="s">
        <v>24</v>
      </c>
      <c r="D13" t="s">
        <v>25</v>
      </c>
      <c r="E13" t="s">
        <v>34</v>
      </c>
      <c r="F13" t="str">
        <f>"9788808920577"</f>
        <v>9788808920577</v>
      </c>
      <c r="G13" t="s">
        <v>35</v>
      </c>
      <c r="H13" t="s">
        <v>36</v>
      </c>
      <c r="I13" t="s">
        <v>37</v>
      </c>
      <c r="J13" t="s">
        <v>30</v>
      </c>
      <c r="K13" t="s">
        <v>31</v>
      </c>
      <c r="L13">
        <v>33.700000000000003</v>
      </c>
      <c r="N13" t="s">
        <v>33</v>
      </c>
      <c r="O13" t="s">
        <v>32</v>
      </c>
      <c r="P13" t="s">
        <v>33</v>
      </c>
    </row>
    <row r="14" spans="1:16">
      <c r="A14">
        <v>1</v>
      </c>
      <c r="B14" t="s">
        <v>23</v>
      </c>
      <c r="C14" t="s">
        <v>24</v>
      </c>
      <c r="D14" t="s">
        <v>25</v>
      </c>
      <c r="E14" t="s">
        <v>38</v>
      </c>
      <c r="F14" t="str">
        <f>"9780194435741"</f>
        <v>9780194435741</v>
      </c>
      <c r="G14" t="s">
        <v>39</v>
      </c>
      <c r="H14" t="s">
        <v>40</v>
      </c>
      <c r="I14" t="s">
        <v>29</v>
      </c>
      <c r="J14" t="s">
        <v>30</v>
      </c>
      <c r="K14" t="s">
        <v>41</v>
      </c>
      <c r="L14">
        <v>39.9</v>
      </c>
      <c r="M14">
        <v>2022</v>
      </c>
      <c r="N14" t="s">
        <v>33</v>
      </c>
      <c r="O14" t="s">
        <v>32</v>
      </c>
      <c r="P14" t="s">
        <v>33</v>
      </c>
    </row>
    <row r="15" spans="1:16">
      <c r="A15">
        <v>1</v>
      </c>
      <c r="B15" t="s">
        <v>23</v>
      </c>
      <c r="C15" t="s">
        <v>24</v>
      </c>
      <c r="D15" t="s">
        <v>25</v>
      </c>
      <c r="E15" t="s">
        <v>42</v>
      </c>
      <c r="F15" t="str">
        <f>"9788839303486"</f>
        <v>9788839303486</v>
      </c>
      <c r="G15" t="s">
        <v>43</v>
      </c>
      <c r="H15" t="s">
        <v>44</v>
      </c>
      <c r="I15" t="s">
        <v>45</v>
      </c>
      <c r="J15" t="s">
        <v>30</v>
      </c>
      <c r="K15" t="s">
        <v>46</v>
      </c>
      <c r="L15">
        <v>19.25</v>
      </c>
      <c r="M15">
        <v>2018</v>
      </c>
      <c r="N15" t="s">
        <v>33</v>
      </c>
      <c r="O15" t="s">
        <v>32</v>
      </c>
      <c r="P15" t="s">
        <v>33</v>
      </c>
    </row>
    <row r="16" spans="1:16">
      <c r="A16">
        <v>1</v>
      </c>
      <c r="B16" t="s">
        <v>23</v>
      </c>
      <c r="C16" t="s">
        <v>24</v>
      </c>
      <c r="D16" t="s">
        <v>25</v>
      </c>
      <c r="E16" t="s">
        <v>47</v>
      </c>
      <c r="F16" t="str">
        <f>"9788808620682"</f>
        <v>9788808620682</v>
      </c>
      <c r="G16" t="s">
        <v>48</v>
      </c>
      <c r="H16" t="s">
        <v>49</v>
      </c>
      <c r="I16" t="s">
        <v>50</v>
      </c>
      <c r="J16" t="s">
        <v>30</v>
      </c>
      <c r="K16" t="s">
        <v>31</v>
      </c>
      <c r="L16">
        <v>22.8</v>
      </c>
      <c r="M16">
        <v>2022</v>
      </c>
      <c r="N16" t="s">
        <v>33</v>
      </c>
      <c r="O16" t="s">
        <v>32</v>
      </c>
      <c r="P16" t="s">
        <v>33</v>
      </c>
    </row>
    <row r="17" spans="1:16">
      <c r="A17">
        <v>1</v>
      </c>
      <c r="B17" t="s">
        <v>23</v>
      </c>
      <c r="C17" t="s">
        <v>24</v>
      </c>
      <c r="D17" t="s">
        <v>25</v>
      </c>
      <c r="E17" t="s">
        <v>51</v>
      </c>
      <c r="F17" t="str">
        <f>"9788839302809"</f>
        <v>9788839302809</v>
      </c>
      <c r="G17" t="s">
        <v>52</v>
      </c>
      <c r="H17" t="s">
        <v>53</v>
      </c>
      <c r="I17" t="s">
        <v>29</v>
      </c>
      <c r="J17" t="s">
        <v>30</v>
      </c>
      <c r="K17" t="s">
        <v>46</v>
      </c>
      <c r="L17">
        <v>23.15</v>
      </c>
      <c r="N17" t="s">
        <v>33</v>
      </c>
      <c r="O17" t="s">
        <v>32</v>
      </c>
      <c r="P17" t="s">
        <v>33</v>
      </c>
    </row>
    <row r="18" spans="1:16">
      <c r="A18">
        <v>1</v>
      </c>
      <c r="B18" t="s">
        <v>23</v>
      </c>
      <c r="C18" t="s">
        <v>24</v>
      </c>
      <c r="D18" t="s">
        <v>25</v>
      </c>
      <c r="E18" t="s">
        <v>54</v>
      </c>
      <c r="F18" t="str">
        <f>"9788839538239"</f>
        <v>9788839538239</v>
      </c>
      <c r="G18" t="s">
        <v>55</v>
      </c>
      <c r="H18" t="s">
        <v>56</v>
      </c>
      <c r="I18" t="s">
        <v>57</v>
      </c>
      <c r="J18">
        <v>1</v>
      </c>
      <c r="K18" t="s">
        <v>58</v>
      </c>
      <c r="L18">
        <v>31.9</v>
      </c>
      <c r="M18">
        <v>2022</v>
      </c>
      <c r="N18" t="s">
        <v>33</v>
      </c>
      <c r="O18" t="s">
        <v>32</v>
      </c>
      <c r="P18" t="s">
        <v>33</v>
      </c>
    </row>
    <row r="19" spans="1:16">
      <c r="A19">
        <v>1</v>
      </c>
      <c r="B19" t="s">
        <v>23</v>
      </c>
      <c r="C19" t="s">
        <v>24</v>
      </c>
      <c r="D19" t="s">
        <v>25</v>
      </c>
      <c r="E19" t="s">
        <v>59</v>
      </c>
      <c r="F19" t="str">
        <f>"9788839529053"</f>
        <v>9788839529053</v>
      </c>
      <c r="G19" t="s">
        <v>60</v>
      </c>
      <c r="H19" t="s">
        <v>61</v>
      </c>
      <c r="I19" t="s">
        <v>29</v>
      </c>
      <c r="J19" t="s">
        <v>30</v>
      </c>
      <c r="K19" t="s">
        <v>58</v>
      </c>
      <c r="L19">
        <v>14</v>
      </c>
      <c r="N19" t="s">
        <v>33</v>
      </c>
      <c r="O19" t="s">
        <v>32</v>
      </c>
      <c r="P19" t="s">
        <v>33</v>
      </c>
    </row>
    <row r="20" spans="1:16">
      <c r="A20">
        <v>1</v>
      </c>
      <c r="B20" t="s">
        <v>23</v>
      </c>
      <c r="C20" t="s">
        <v>24</v>
      </c>
      <c r="D20" t="s">
        <v>25</v>
      </c>
      <c r="E20" t="s">
        <v>62</v>
      </c>
      <c r="F20" t="str">
        <f>"9788808820204"</f>
        <v>9788808820204</v>
      </c>
      <c r="G20" t="s">
        <v>63</v>
      </c>
      <c r="H20" t="s">
        <v>64</v>
      </c>
      <c r="I20" t="s">
        <v>65</v>
      </c>
      <c r="J20">
        <v>1</v>
      </c>
      <c r="K20" t="s">
        <v>31</v>
      </c>
      <c r="L20">
        <v>26.4</v>
      </c>
      <c r="M20">
        <v>2022</v>
      </c>
      <c r="N20" t="s">
        <v>33</v>
      </c>
      <c r="O20" t="s">
        <v>32</v>
      </c>
      <c r="P20" t="s">
        <v>33</v>
      </c>
    </row>
    <row r="21" spans="1:16">
      <c r="A21">
        <v>1</v>
      </c>
      <c r="B21" t="s">
        <v>23</v>
      </c>
      <c r="C21" t="s">
        <v>24</v>
      </c>
      <c r="D21" t="s">
        <v>25</v>
      </c>
      <c r="E21" t="s">
        <v>38</v>
      </c>
      <c r="F21" t="str">
        <f>"9788853021267"</f>
        <v>9788853021267</v>
      </c>
      <c r="G21" t="s">
        <v>66</v>
      </c>
      <c r="H21" t="s">
        <v>67</v>
      </c>
      <c r="I21" t="s">
        <v>68</v>
      </c>
      <c r="J21" t="s">
        <v>30</v>
      </c>
      <c r="K21" t="s">
        <v>69</v>
      </c>
      <c r="L21">
        <v>31.3</v>
      </c>
      <c r="M21">
        <v>2022</v>
      </c>
      <c r="N21" t="s">
        <v>33</v>
      </c>
      <c r="O21" t="s">
        <v>32</v>
      </c>
      <c r="P21" t="s">
        <v>33</v>
      </c>
    </row>
    <row r="22" spans="1:16">
      <c r="A22">
        <v>1</v>
      </c>
      <c r="B22" t="s">
        <v>23</v>
      </c>
      <c r="C22" t="s">
        <v>24</v>
      </c>
      <c r="D22" t="s">
        <v>25</v>
      </c>
      <c r="E22" t="s">
        <v>70</v>
      </c>
      <c r="F22" t="str">
        <f>"9788849421637"</f>
        <v>9788849421637</v>
      </c>
      <c r="G22" t="s">
        <v>71</v>
      </c>
      <c r="H22" t="s">
        <v>72</v>
      </c>
      <c r="I22" t="s">
        <v>29</v>
      </c>
      <c r="J22">
        <v>1</v>
      </c>
      <c r="K22" t="s">
        <v>73</v>
      </c>
      <c r="L22">
        <v>30</v>
      </c>
      <c r="N22" t="s">
        <v>33</v>
      </c>
      <c r="O22" t="s">
        <v>32</v>
      </c>
      <c r="P22" t="s">
        <v>33</v>
      </c>
    </row>
    <row r="23" spans="1:16">
      <c r="A23">
        <v>1</v>
      </c>
      <c r="B23" t="s">
        <v>23</v>
      </c>
      <c r="C23" t="s">
        <v>24</v>
      </c>
      <c r="D23" t="s">
        <v>25</v>
      </c>
      <c r="E23" t="s">
        <v>74</v>
      </c>
      <c r="F23" t="str">
        <f>"9788808847553"</f>
        <v>9788808847553</v>
      </c>
      <c r="G23" t="s">
        <v>75</v>
      </c>
      <c r="H23" t="s">
        <v>76</v>
      </c>
      <c r="I23" t="s">
        <v>29</v>
      </c>
      <c r="J23">
        <v>1</v>
      </c>
      <c r="K23" t="s">
        <v>31</v>
      </c>
      <c r="L23">
        <v>22.2</v>
      </c>
      <c r="M23">
        <v>2022</v>
      </c>
      <c r="N23" t="s">
        <v>33</v>
      </c>
      <c r="O23" t="s">
        <v>32</v>
      </c>
      <c r="P23" t="s">
        <v>33</v>
      </c>
    </row>
    <row r="24" spans="1:16">
      <c r="A24">
        <v>1</v>
      </c>
      <c r="B24" t="s">
        <v>23</v>
      </c>
      <c r="C24" t="s">
        <v>24</v>
      </c>
      <c r="D24" t="s">
        <v>25</v>
      </c>
      <c r="E24" t="s">
        <v>77</v>
      </c>
      <c r="F24" t="str">
        <f>"9788839536211"</f>
        <v>9788839536211</v>
      </c>
      <c r="G24" t="s">
        <v>78</v>
      </c>
      <c r="H24" t="s">
        <v>79</v>
      </c>
      <c r="I24" t="s">
        <v>29</v>
      </c>
      <c r="J24">
        <v>1</v>
      </c>
      <c r="K24" t="s">
        <v>58</v>
      </c>
      <c r="L24">
        <v>27.1</v>
      </c>
      <c r="M24">
        <v>2019</v>
      </c>
      <c r="N24" t="s">
        <v>33</v>
      </c>
      <c r="O24" t="s">
        <v>32</v>
      </c>
      <c r="P24" t="s">
        <v>33</v>
      </c>
    </row>
    <row r="25" spans="1:16">
      <c r="A25">
        <v>1</v>
      </c>
      <c r="B25" t="s">
        <v>23</v>
      </c>
      <c r="C25" t="s">
        <v>24</v>
      </c>
      <c r="D25" t="s">
        <v>25</v>
      </c>
      <c r="E25" t="s">
        <v>80</v>
      </c>
      <c r="F25" t="str">
        <f>"9788828626237"</f>
        <v>9788828626237</v>
      </c>
      <c r="G25" t="s">
        <v>81</v>
      </c>
      <c r="H25" t="s">
        <v>82</v>
      </c>
      <c r="I25" t="s">
        <v>83</v>
      </c>
      <c r="J25" t="s">
        <v>30</v>
      </c>
      <c r="K25" t="s">
        <v>84</v>
      </c>
      <c r="L25">
        <v>31.9</v>
      </c>
      <c r="N25" t="s">
        <v>33</v>
      </c>
      <c r="O25" t="s">
        <v>32</v>
      </c>
      <c r="P25" t="s">
        <v>33</v>
      </c>
    </row>
    <row r="26" spans="1:16">
      <c r="A26">
        <v>1</v>
      </c>
      <c r="B26" t="s">
        <v>23</v>
      </c>
      <c r="C26" t="s">
        <v>24</v>
      </c>
      <c r="D26" t="s">
        <v>25</v>
      </c>
      <c r="E26" t="s">
        <v>85</v>
      </c>
      <c r="F26" t="str">
        <f>"9788808999832"</f>
        <v>9788808999832</v>
      </c>
      <c r="G26" t="s">
        <v>86</v>
      </c>
      <c r="H26" t="s">
        <v>87</v>
      </c>
      <c r="I26" t="s">
        <v>88</v>
      </c>
      <c r="J26">
        <v>1</v>
      </c>
      <c r="K26" t="s">
        <v>31</v>
      </c>
      <c r="L26">
        <v>28.9</v>
      </c>
      <c r="N26" t="s">
        <v>33</v>
      </c>
      <c r="O26" t="s">
        <v>32</v>
      </c>
      <c r="P26" t="s">
        <v>33</v>
      </c>
    </row>
    <row r="27" spans="1:16">
      <c r="A27">
        <v>1</v>
      </c>
      <c r="B27" t="s">
        <v>23</v>
      </c>
      <c r="C27" t="s">
        <v>24</v>
      </c>
      <c r="D27" t="s">
        <v>25</v>
      </c>
      <c r="E27" t="s">
        <v>70</v>
      </c>
      <c r="F27" t="str">
        <f>"9788849421651"</f>
        <v>9788849421651</v>
      </c>
      <c r="G27" t="s">
        <v>71</v>
      </c>
      <c r="H27" t="s">
        <v>89</v>
      </c>
      <c r="I27" t="s">
        <v>29</v>
      </c>
      <c r="J27" t="s">
        <v>30</v>
      </c>
      <c r="K27" t="s">
        <v>73</v>
      </c>
      <c r="L27">
        <v>22.55</v>
      </c>
      <c r="N27" t="s">
        <v>33</v>
      </c>
      <c r="O27" t="s">
        <v>32</v>
      </c>
      <c r="P27" t="s">
        <v>33</v>
      </c>
    </row>
    <row r="28" spans="1:16">
      <c r="A28">
        <v>1</v>
      </c>
      <c r="B28" t="s">
        <v>90</v>
      </c>
      <c r="C28" t="s">
        <v>24</v>
      </c>
      <c r="D28" t="s">
        <v>25</v>
      </c>
      <c r="E28" t="s">
        <v>85</v>
      </c>
      <c r="F28" t="str">
        <f>"9788808999832"</f>
        <v>9788808999832</v>
      </c>
      <c r="G28" t="s">
        <v>86</v>
      </c>
      <c r="H28" t="s">
        <v>87</v>
      </c>
      <c r="I28" t="s">
        <v>88</v>
      </c>
      <c r="J28">
        <v>1</v>
      </c>
      <c r="K28" t="s">
        <v>31</v>
      </c>
      <c r="L28">
        <v>28.9</v>
      </c>
      <c r="N28" t="s">
        <v>33</v>
      </c>
      <c r="O28" t="s">
        <v>32</v>
      </c>
      <c r="P28" t="s">
        <v>33</v>
      </c>
    </row>
    <row r="29" spans="1:16">
      <c r="A29">
        <v>1</v>
      </c>
      <c r="B29" t="s">
        <v>90</v>
      </c>
      <c r="C29" t="s">
        <v>24</v>
      </c>
      <c r="D29" t="s">
        <v>25</v>
      </c>
      <c r="E29" t="s">
        <v>34</v>
      </c>
      <c r="F29" t="str">
        <f>"9788808920577"</f>
        <v>9788808920577</v>
      </c>
      <c r="G29" t="s">
        <v>35</v>
      </c>
      <c r="H29" t="s">
        <v>36</v>
      </c>
      <c r="I29" t="s">
        <v>37</v>
      </c>
      <c r="J29" t="s">
        <v>30</v>
      </c>
      <c r="K29" t="s">
        <v>31</v>
      </c>
      <c r="L29">
        <v>33.700000000000003</v>
      </c>
      <c r="N29" t="s">
        <v>33</v>
      </c>
      <c r="O29" t="s">
        <v>32</v>
      </c>
      <c r="P29" t="s">
        <v>33</v>
      </c>
    </row>
    <row r="30" spans="1:16">
      <c r="A30">
        <v>1</v>
      </c>
      <c r="B30" t="s">
        <v>90</v>
      </c>
      <c r="C30" t="s">
        <v>24</v>
      </c>
      <c r="D30" t="s">
        <v>25</v>
      </c>
      <c r="E30" t="s">
        <v>26</v>
      </c>
      <c r="F30" t="str">
        <f>"9788808706898"</f>
        <v>9788808706898</v>
      </c>
      <c r="G30" t="s">
        <v>27</v>
      </c>
      <c r="H30" t="s">
        <v>28</v>
      </c>
      <c r="I30" t="s">
        <v>29</v>
      </c>
      <c r="J30" t="s">
        <v>30</v>
      </c>
      <c r="K30" t="s">
        <v>31</v>
      </c>
      <c r="L30">
        <v>26.9</v>
      </c>
      <c r="M30">
        <v>2024</v>
      </c>
      <c r="N30" t="s">
        <v>32</v>
      </c>
      <c r="O30" t="s">
        <v>32</v>
      </c>
      <c r="P30" t="s">
        <v>33</v>
      </c>
    </row>
    <row r="31" spans="1:16">
      <c r="A31">
        <v>1</v>
      </c>
      <c r="B31" t="s">
        <v>90</v>
      </c>
      <c r="C31" t="s">
        <v>24</v>
      </c>
      <c r="D31" t="s">
        <v>25</v>
      </c>
      <c r="E31" t="s">
        <v>74</v>
      </c>
      <c r="F31" t="str">
        <f>"9788808847553"</f>
        <v>9788808847553</v>
      </c>
      <c r="G31" t="s">
        <v>75</v>
      </c>
      <c r="H31" t="s">
        <v>76</v>
      </c>
      <c r="I31" t="s">
        <v>29</v>
      </c>
      <c r="J31">
        <v>1</v>
      </c>
      <c r="K31" t="s">
        <v>31</v>
      </c>
      <c r="L31">
        <v>22.2</v>
      </c>
      <c r="M31">
        <v>2022</v>
      </c>
      <c r="N31" t="s">
        <v>33</v>
      </c>
      <c r="O31" t="s">
        <v>32</v>
      </c>
      <c r="P31" t="s">
        <v>33</v>
      </c>
    </row>
    <row r="32" spans="1:16">
      <c r="A32">
        <v>1</v>
      </c>
      <c r="B32" t="s">
        <v>90</v>
      </c>
      <c r="C32" t="s">
        <v>24</v>
      </c>
      <c r="D32" t="s">
        <v>25</v>
      </c>
      <c r="E32" t="s">
        <v>62</v>
      </c>
      <c r="F32" t="str">
        <f>"9788808820204"</f>
        <v>9788808820204</v>
      </c>
      <c r="G32" t="s">
        <v>63</v>
      </c>
      <c r="H32" t="s">
        <v>64</v>
      </c>
      <c r="I32" t="s">
        <v>65</v>
      </c>
      <c r="J32">
        <v>1</v>
      </c>
      <c r="K32" t="s">
        <v>31</v>
      </c>
      <c r="L32">
        <v>26.4</v>
      </c>
      <c r="M32">
        <v>2022</v>
      </c>
      <c r="N32" t="s">
        <v>33</v>
      </c>
      <c r="O32" t="s">
        <v>32</v>
      </c>
      <c r="P32" t="s">
        <v>33</v>
      </c>
    </row>
    <row r="33" spans="1:16">
      <c r="A33">
        <v>1</v>
      </c>
      <c r="B33" t="s">
        <v>90</v>
      </c>
      <c r="C33" t="s">
        <v>24</v>
      </c>
      <c r="D33" t="s">
        <v>25</v>
      </c>
      <c r="E33" t="s">
        <v>38</v>
      </c>
      <c r="F33" t="str">
        <f>"9788853021267"</f>
        <v>9788853021267</v>
      </c>
      <c r="G33" t="s">
        <v>66</v>
      </c>
      <c r="H33" t="s">
        <v>67</v>
      </c>
      <c r="I33" t="s">
        <v>68</v>
      </c>
      <c r="J33" t="s">
        <v>30</v>
      </c>
      <c r="K33" t="s">
        <v>69</v>
      </c>
      <c r="L33">
        <v>31.3</v>
      </c>
      <c r="M33">
        <v>2022</v>
      </c>
      <c r="N33" t="s">
        <v>33</v>
      </c>
      <c r="O33" t="s">
        <v>32</v>
      </c>
      <c r="P33" t="s">
        <v>33</v>
      </c>
    </row>
    <row r="34" spans="1:16">
      <c r="A34">
        <v>1</v>
      </c>
      <c r="B34" t="s">
        <v>90</v>
      </c>
      <c r="C34" t="s">
        <v>24</v>
      </c>
      <c r="D34" t="s">
        <v>25</v>
      </c>
      <c r="E34" t="s">
        <v>70</v>
      </c>
      <c r="F34" t="str">
        <f>"9788849421651"</f>
        <v>9788849421651</v>
      </c>
      <c r="G34" t="s">
        <v>71</v>
      </c>
      <c r="H34" t="s">
        <v>89</v>
      </c>
      <c r="I34" t="s">
        <v>29</v>
      </c>
      <c r="J34" t="s">
        <v>30</v>
      </c>
      <c r="K34" t="s">
        <v>73</v>
      </c>
      <c r="L34">
        <v>22.55</v>
      </c>
      <c r="N34" t="s">
        <v>33</v>
      </c>
      <c r="O34" t="s">
        <v>32</v>
      </c>
      <c r="P34" t="s">
        <v>33</v>
      </c>
    </row>
    <row r="35" spans="1:16">
      <c r="A35">
        <v>1</v>
      </c>
      <c r="B35" t="s">
        <v>90</v>
      </c>
      <c r="C35" t="s">
        <v>24</v>
      </c>
      <c r="D35" t="s">
        <v>25</v>
      </c>
      <c r="E35" t="s">
        <v>59</v>
      </c>
      <c r="F35" t="str">
        <f>"9788839529053"</f>
        <v>9788839529053</v>
      </c>
      <c r="G35" t="s">
        <v>60</v>
      </c>
      <c r="H35" t="s">
        <v>61</v>
      </c>
      <c r="I35" t="s">
        <v>29</v>
      </c>
      <c r="J35" t="s">
        <v>30</v>
      </c>
      <c r="K35" t="s">
        <v>58</v>
      </c>
      <c r="L35">
        <v>14</v>
      </c>
      <c r="N35" t="s">
        <v>33</v>
      </c>
      <c r="O35" t="s">
        <v>32</v>
      </c>
      <c r="P35" t="s">
        <v>33</v>
      </c>
    </row>
    <row r="36" spans="1:16">
      <c r="A36">
        <v>1</v>
      </c>
      <c r="B36" t="s">
        <v>90</v>
      </c>
      <c r="C36" t="s">
        <v>24</v>
      </c>
      <c r="D36" t="s">
        <v>25</v>
      </c>
      <c r="E36" t="s">
        <v>54</v>
      </c>
      <c r="F36" t="str">
        <f>"9788839538239"</f>
        <v>9788839538239</v>
      </c>
      <c r="G36" t="s">
        <v>55</v>
      </c>
      <c r="H36" t="s">
        <v>56</v>
      </c>
      <c r="I36" t="s">
        <v>57</v>
      </c>
      <c r="J36">
        <v>1</v>
      </c>
      <c r="K36" t="s">
        <v>58</v>
      </c>
      <c r="L36">
        <v>31.9</v>
      </c>
      <c r="M36">
        <v>2022</v>
      </c>
      <c r="N36" t="s">
        <v>33</v>
      </c>
      <c r="O36" t="s">
        <v>32</v>
      </c>
      <c r="P36" t="s">
        <v>33</v>
      </c>
    </row>
    <row r="37" spans="1:16">
      <c r="A37">
        <v>1</v>
      </c>
      <c r="B37" t="s">
        <v>90</v>
      </c>
      <c r="C37" t="s">
        <v>24</v>
      </c>
      <c r="D37" t="s">
        <v>25</v>
      </c>
      <c r="E37" t="s">
        <v>77</v>
      </c>
      <c r="F37" t="str">
        <f>"9788839536211"</f>
        <v>9788839536211</v>
      </c>
      <c r="G37" t="s">
        <v>78</v>
      </c>
      <c r="H37" t="s">
        <v>79</v>
      </c>
      <c r="I37" t="s">
        <v>29</v>
      </c>
      <c r="J37">
        <v>1</v>
      </c>
      <c r="K37" t="s">
        <v>58</v>
      </c>
      <c r="L37">
        <v>27.1</v>
      </c>
      <c r="M37">
        <v>2019</v>
      </c>
      <c r="N37" t="s">
        <v>33</v>
      </c>
      <c r="O37" t="s">
        <v>32</v>
      </c>
      <c r="P37" t="s">
        <v>33</v>
      </c>
    </row>
    <row r="38" spans="1:16">
      <c r="A38">
        <v>1</v>
      </c>
      <c r="B38" t="s">
        <v>90</v>
      </c>
      <c r="C38" t="s">
        <v>24</v>
      </c>
      <c r="D38" t="s">
        <v>25</v>
      </c>
      <c r="E38" t="s">
        <v>38</v>
      </c>
      <c r="F38" t="str">
        <f>"9780194435741"</f>
        <v>9780194435741</v>
      </c>
      <c r="G38" t="s">
        <v>39</v>
      </c>
      <c r="H38" t="s">
        <v>40</v>
      </c>
      <c r="I38" t="s">
        <v>29</v>
      </c>
      <c r="J38" t="s">
        <v>30</v>
      </c>
      <c r="K38" t="s">
        <v>41</v>
      </c>
      <c r="L38">
        <v>39.9</v>
      </c>
      <c r="M38">
        <v>2022</v>
      </c>
      <c r="N38" t="s">
        <v>33</v>
      </c>
      <c r="O38" t="s">
        <v>32</v>
      </c>
      <c r="P38" t="s">
        <v>33</v>
      </c>
    </row>
    <row r="39" spans="1:16">
      <c r="A39">
        <v>1</v>
      </c>
      <c r="B39" t="s">
        <v>90</v>
      </c>
      <c r="C39" t="s">
        <v>24</v>
      </c>
      <c r="D39" t="s">
        <v>25</v>
      </c>
      <c r="E39" t="s">
        <v>47</v>
      </c>
      <c r="F39" t="str">
        <f>"9788808620682"</f>
        <v>9788808620682</v>
      </c>
      <c r="G39" t="s">
        <v>48</v>
      </c>
      <c r="H39" t="s">
        <v>49</v>
      </c>
      <c r="I39" t="s">
        <v>50</v>
      </c>
      <c r="J39" t="s">
        <v>30</v>
      </c>
      <c r="K39" t="s">
        <v>31</v>
      </c>
      <c r="L39">
        <v>22.8</v>
      </c>
      <c r="M39">
        <v>2022</v>
      </c>
      <c r="N39" t="s">
        <v>33</v>
      </c>
      <c r="O39" t="s">
        <v>32</v>
      </c>
      <c r="P39" t="s">
        <v>33</v>
      </c>
    </row>
    <row r="40" spans="1:16">
      <c r="A40">
        <v>1</v>
      </c>
      <c r="B40" t="s">
        <v>90</v>
      </c>
      <c r="C40" t="s">
        <v>24</v>
      </c>
      <c r="D40" t="s">
        <v>25</v>
      </c>
      <c r="E40" t="s">
        <v>51</v>
      </c>
      <c r="F40" t="str">
        <f>"9788839302809"</f>
        <v>9788839302809</v>
      </c>
      <c r="G40" t="s">
        <v>52</v>
      </c>
      <c r="H40" t="s">
        <v>53</v>
      </c>
      <c r="I40" t="s">
        <v>29</v>
      </c>
      <c r="J40" t="s">
        <v>30</v>
      </c>
      <c r="K40" t="s">
        <v>46</v>
      </c>
      <c r="L40">
        <v>23.15</v>
      </c>
      <c r="N40" t="s">
        <v>33</v>
      </c>
      <c r="O40" t="s">
        <v>32</v>
      </c>
      <c r="P40" t="s">
        <v>33</v>
      </c>
    </row>
    <row r="41" spans="1:16">
      <c r="A41">
        <v>1</v>
      </c>
      <c r="B41" t="s">
        <v>90</v>
      </c>
      <c r="C41" t="s">
        <v>24</v>
      </c>
      <c r="D41" t="s">
        <v>25</v>
      </c>
      <c r="E41" t="s">
        <v>70</v>
      </c>
      <c r="F41" t="str">
        <f>"9788849421637"</f>
        <v>9788849421637</v>
      </c>
      <c r="G41" t="s">
        <v>71</v>
      </c>
      <c r="H41" t="s">
        <v>72</v>
      </c>
      <c r="I41" t="s">
        <v>29</v>
      </c>
      <c r="J41">
        <v>1</v>
      </c>
      <c r="K41" t="s">
        <v>73</v>
      </c>
      <c r="L41">
        <v>30</v>
      </c>
      <c r="N41" t="s">
        <v>33</v>
      </c>
      <c r="O41" t="s">
        <v>32</v>
      </c>
      <c r="P41" t="s">
        <v>33</v>
      </c>
    </row>
    <row r="42" spans="1:16">
      <c r="A42">
        <v>1</v>
      </c>
      <c r="B42" t="s">
        <v>90</v>
      </c>
      <c r="C42" t="s">
        <v>24</v>
      </c>
      <c r="D42" t="s">
        <v>25</v>
      </c>
      <c r="E42" t="s">
        <v>42</v>
      </c>
      <c r="F42" t="str">
        <f>"9788839303486"</f>
        <v>9788839303486</v>
      </c>
      <c r="G42" t="s">
        <v>43</v>
      </c>
      <c r="H42" t="s">
        <v>44</v>
      </c>
      <c r="I42" t="s">
        <v>45</v>
      </c>
      <c r="J42" t="s">
        <v>30</v>
      </c>
      <c r="K42" t="s">
        <v>46</v>
      </c>
      <c r="L42">
        <v>19.25</v>
      </c>
      <c r="M42">
        <v>2018</v>
      </c>
      <c r="N42" t="s">
        <v>33</v>
      </c>
      <c r="O42" t="s">
        <v>32</v>
      </c>
      <c r="P42" t="s">
        <v>33</v>
      </c>
    </row>
    <row r="43" spans="1:16">
      <c r="A43">
        <v>1</v>
      </c>
      <c r="B43" t="s">
        <v>90</v>
      </c>
      <c r="C43" t="s">
        <v>24</v>
      </c>
      <c r="D43" t="s">
        <v>25</v>
      </c>
      <c r="E43" t="s">
        <v>80</v>
      </c>
      <c r="F43" t="str">
        <f>"9788828626237"</f>
        <v>9788828626237</v>
      </c>
      <c r="G43" t="s">
        <v>81</v>
      </c>
      <c r="H43" t="s">
        <v>82</v>
      </c>
      <c r="I43" t="s">
        <v>83</v>
      </c>
      <c r="J43" t="s">
        <v>30</v>
      </c>
      <c r="K43" t="s">
        <v>84</v>
      </c>
      <c r="L43">
        <v>31.9</v>
      </c>
      <c r="N43" t="s">
        <v>33</v>
      </c>
      <c r="O43" t="s">
        <v>32</v>
      </c>
      <c r="P43" t="s">
        <v>33</v>
      </c>
    </row>
    <row r="44" spans="1:16">
      <c r="A44">
        <v>1</v>
      </c>
      <c r="B44" t="s">
        <v>91</v>
      </c>
      <c r="C44" t="s">
        <v>24</v>
      </c>
      <c r="D44" t="s">
        <v>92</v>
      </c>
      <c r="E44" t="s">
        <v>93</v>
      </c>
      <c r="F44" t="str">
        <f>"9788808890467"</f>
        <v>9788808890467</v>
      </c>
      <c r="G44" t="s">
        <v>94</v>
      </c>
      <c r="H44" t="s">
        <v>95</v>
      </c>
      <c r="I44" t="s">
        <v>29</v>
      </c>
      <c r="J44" t="s">
        <v>30</v>
      </c>
      <c r="K44" t="s">
        <v>31</v>
      </c>
      <c r="L44">
        <v>21.4</v>
      </c>
      <c r="N44" t="s">
        <v>33</v>
      </c>
      <c r="O44" t="s">
        <v>32</v>
      </c>
      <c r="P44" t="s">
        <v>33</v>
      </c>
    </row>
    <row r="45" spans="1:16">
      <c r="A45">
        <v>1</v>
      </c>
      <c r="B45" t="s">
        <v>91</v>
      </c>
      <c r="C45" t="s">
        <v>24</v>
      </c>
      <c r="D45" t="s">
        <v>92</v>
      </c>
      <c r="E45" t="s">
        <v>51</v>
      </c>
      <c r="F45" t="str">
        <f>"9788839302809"</f>
        <v>9788839302809</v>
      </c>
      <c r="G45" t="s">
        <v>52</v>
      </c>
      <c r="H45" t="s">
        <v>53</v>
      </c>
      <c r="I45" t="s">
        <v>29</v>
      </c>
      <c r="J45" t="s">
        <v>30</v>
      </c>
      <c r="K45" t="s">
        <v>46</v>
      </c>
      <c r="L45">
        <v>23.15</v>
      </c>
      <c r="N45" t="s">
        <v>33</v>
      </c>
      <c r="O45" t="s">
        <v>32</v>
      </c>
      <c r="P45" t="s">
        <v>33</v>
      </c>
    </row>
    <row r="46" spans="1:16">
      <c r="A46">
        <v>1</v>
      </c>
      <c r="B46" t="s">
        <v>91</v>
      </c>
      <c r="C46" t="s">
        <v>24</v>
      </c>
      <c r="D46" t="s">
        <v>92</v>
      </c>
      <c r="E46" t="s">
        <v>77</v>
      </c>
      <c r="F46" t="str">
        <f>"9788839536211"</f>
        <v>9788839536211</v>
      </c>
      <c r="G46" t="s">
        <v>78</v>
      </c>
      <c r="H46" t="s">
        <v>79</v>
      </c>
      <c r="I46" t="s">
        <v>29</v>
      </c>
      <c r="J46">
        <v>1</v>
      </c>
      <c r="K46" t="s">
        <v>58</v>
      </c>
      <c r="L46">
        <v>27.1</v>
      </c>
      <c r="M46">
        <v>2019</v>
      </c>
      <c r="N46" t="s">
        <v>33</v>
      </c>
      <c r="O46" t="s">
        <v>32</v>
      </c>
      <c r="P46" t="s">
        <v>33</v>
      </c>
    </row>
    <row r="47" spans="1:16">
      <c r="A47">
        <v>1</v>
      </c>
      <c r="B47" t="s">
        <v>91</v>
      </c>
      <c r="C47" t="s">
        <v>24</v>
      </c>
      <c r="D47" t="s">
        <v>92</v>
      </c>
      <c r="E47" t="s">
        <v>38</v>
      </c>
      <c r="F47" t="str">
        <f>"9780194435741"</f>
        <v>9780194435741</v>
      </c>
      <c r="G47" t="s">
        <v>39</v>
      </c>
      <c r="H47" t="s">
        <v>40</v>
      </c>
      <c r="I47" t="s">
        <v>29</v>
      </c>
      <c r="J47" t="s">
        <v>30</v>
      </c>
      <c r="K47" t="s">
        <v>41</v>
      </c>
      <c r="L47">
        <v>39.9</v>
      </c>
      <c r="M47">
        <v>2022</v>
      </c>
      <c r="N47" t="s">
        <v>33</v>
      </c>
      <c r="O47" t="s">
        <v>32</v>
      </c>
      <c r="P47" t="s">
        <v>33</v>
      </c>
    </row>
    <row r="48" spans="1:16">
      <c r="A48">
        <v>1</v>
      </c>
      <c r="B48" t="s">
        <v>91</v>
      </c>
      <c r="C48" t="s">
        <v>24</v>
      </c>
      <c r="D48" t="s">
        <v>92</v>
      </c>
      <c r="E48" t="s">
        <v>54</v>
      </c>
      <c r="F48" t="str">
        <f>"9788839538239"</f>
        <v>9788839538239</v>
      </c>
      <c r="G48" t="s">
        <v>55</v>
      </c>
      <c r="H48" t="s">
        <v>56</v>
      </c>
      <c r="I48" t="s">
        <v>57</v>
      </c>
      <c r="J48">
        <v>1</v>
      </c>
      <c r="K48" t="s">
        <v>58</v>
      </c>
      <c r="L48">
        <v>31.9</v>
      </c>
      <c r="M48">
        <v>2022</v>
      </c>
      <c r="N48" t="s">
        <v>33</v>
      </c>
      <c r="O48" t="s">
        <v>32</v>
      </c>
      <c r="P48" t="s">
        <v>33</v>
      </c>
    </row>
    <row r="49" spans="1:16">
      <c r="A49">
        <v>1</v>
      </c>
      <c r="B49" t="s">
        <v>91</v>
      </c>
      <c r="C49" t="s">
        <v>24</v>
      </c>
      <c r="D49" t="s">
        <v>92</v>
      </c>
      <c r="E49" t="s">
        <v>70</v>
      </c>
      <c r="F49" t="str">
        <f>"9788808930699"</f>
        <v>9788808930699</v>
      </c>
      <c r="G49" t="s">
        <v>96</v>
      </c>
      <c r="H49" t="s">
        <v>97</v>
      </c>
      <c r="I49" t="s">
        <v>29</v>
      </c>
      <c r="J49">
        <v>1</v>
      </c>
      <c r="K49" t="s">
        <v>31</v>
      </c>
      <c r="L49">
        <v>33</v>
      </c>
      <c r="N49" t="s">
        <v>33</v>
      </c>
      <c r="O49" t="s">
        <v>32</v>
      </c>
      <c r="P49" t="s">
        <v>33</v>
      </c>
    </row>
    <row r="50" spans="1:16">
      <c r="A50">
        <v>1</v>
      </c>
      <c r="B50" t="s">
        <v>91</v>
      </c>
      <c r="C50" t="s">
        <v>24</v>
      </c>
      <c r="D50" t="s">
        <v>92</v>
      </c>
      <c r="E50" t="s">
        <v>98</v>
      </c>
      <c r="F50" t="str">
        <f>"9788800363020"</f>
        <v>9788800363020</v>
      </c>
      <c r="G50" t="s">
        <v>99</v>
      </c>
      <c r="H50" t="s">
        <v>100</v>
      </c>
      <c r="I50" t="s">
        <v>101</v>
      </c>
      <c r="J50" t="s">
        <v>30</v>
      </c>
      <c r="K50" t="s">
        <v>102</v>
      </c>
      <c r="L50">
        <v>28.6</v>
      </c>
      <c r="M50">
        <v>2023</v>
      </c>
      <c r="N50" t="s">
        <v>33</v>
      </c>
      <c r="O50" t="s">
        <v>32</v>
      </c>
      <c r="P50" t="s">
        <v>33</v>
      </c>
    </row>
    <row r="51" spans="1:16">
      <c r="A51">
        <v>1</v>
      </c>
      <c r="B51" t="s">
        <v>91</v>
      </c>
      <c r="C51" t="s">
        <v>24</v>
      </c>
      <c r="D51" t="s">
        <v>92</v>
      </c>
      <c r="E51" t="s">
        <v>103</v>
      </c>
      <c r="F51" t="str">
        <f>"9788838339011"</f>
        <v>9788838339011</v>
      </c>
      <c r="G51" t="s">
        <v>39</v>
      </c>
      <c r="H51" t="s">
        <v>104</v>
      </c>
      <c r="I51" t="s">
        <v>105</v>
      </c>
      <c r="J51">
        <v>1</v>
      </c>
      <c r="K51" t="s">
        <v>106</v>
      </c>
      <c r="L51">
        <v>24.8</v>
      </c>
      <c r="M51">
        <v>2021</v>
      </c>
      <c r="N51" t="s">
        <v>33</v>
      </c>
      <c r="O51" t="s">
        <v>32</v>
      </c>
      <c r="P51" t="s">
        <v>33</v>
      </c>
    </row>
    <row r="52" spans="1:16">
      <c r="A52">
        <v>1</v>
      </c>
      <c r="B52" t="s">
        <v>91</v>
      </c>
      <c r="C52" t="s">
        <v>24</v>
      </c>
      <c r="D52" t="s">
        <v>92</v>
      </c>
      <c r="E52" t="s">
        <v>80</v>
      </c>
      <c r="F52" t="str">
        <f>"9788828626237"</f>
        <v>9788828626237</v>
      </c>
      <c r="G52" t="s">
        <v>81</v>
      </c>
      <c r="H52" t="s">
        <v>82</v>
      </c>
      <c r="I52" t="s">
        <v>83</v>
      </c>
      <c r="J52" t="s">
        <v>30</v>
      </c>
      <c r="K52" t="s">
        <v>84</v>
      </c>
      <c r="L52">
        <v>31.9</v>
      </c>
      <c r="N52" t="s">
        <v>33</v>
      </c>
      <c r="O52" t="s">
        <v>32</v>
      </c>
      <c r="P52" t="s">
        <v>33</v>
      </c>
    </row>
    <row r="53" spans="1:16">
      <c r="A53">
        <v>1</v>
      </c>
      <c r="B53" t="s">
        <v>91</v>
      </c>
      <c r="C53" t="s">
        <v>24</v>
      </c>
      <c r="D53" t="s">
        <v>92</v>
      </c>
      <c r="E53" t="s">
        <v>59</v>
      </c>
      <c r="F53" t="str">
        <f>"9788839529053"</f>
        <v>9788839529053</v>
      </c>
      <c r="G53" t="s">
        <v>60</v>
      </c>
      <c r="H53" t="s">
        <v>61</v>
      </c>
      <c r="I53" t="s">
        <v>29</v>
      </c>
      <c r="J53" t="s">
        <v>30</v>
      </c>
      <c r="K53" t="s">
        <v>58</v>
      </c>
      <c r="L53">
        <v>14</v>
      </c>
      <c r="N53" t="s">
        <v>33</v>
      </c>
      <c r="O53" t="s">
        <v>32</v>
      </c>
      <c r="P53" t="s">
        <v>33</v>
      </c>
    </row>
    <row r="54" spans="1:16">
      <c r="A54">
        <v>1</v>
      </c>
      <c r="B54" t="s">
        <v>91</v>
      </c>
      <c r="C54" t="s">
        <v>24</v>
      </c>
      <c r="D54" t="s">
        <v>92</v>
      </c>
      <c r="E54" t="s">
        <v>107</v>
      </c>
      <c r="F54" t="str">
        <f>"9791220401258"</f>
        <v>9791220401258</v>
      </c>
      <c r="G54" t="s">
        <v>108</v>
      </c>
      <c r="H54" t="s">
        <v>109</v>
      </c>
      <c r="I54" t="s">
        <v>110</v>
      </c>
      <c r="J54" t="s">
        <v>30</v>
      </c>
      <c r="K54" t="s">
        <v>111</v>
      </c>
      <c r="L54">
        <v>23.1</v>
      </c>
      <c r="N54" t="s">
        <v>33</v>
      </c>
      <c r="O54" t="s">
        <v>32</v>
      </c>
      <c r="P54" t="s">
        <v>33</v>
      </c>
    </row>
    <row r="55" spans="1:16">
      <c r="A55">
        <v>1</v>
      </c>
      <c r="B55" t="s">
        <v>91</v>
      </c>
      <c r="C55" t="s">
        <v>24</v>
      </c>
      <c r="D55" t="s">
        <v>92</v>
      </c>
      <c r="E55" t="s">
        <v>38</v>
      </c>
      <c r="F55" t="str">
        <f>"9788853021267"</f>
        <v>9788853021267</v>
      </c>
      <c r="G55" t="s">
        <v>66</v>
      </c>
      <c r="H55" t="s">
        <v>67</v>
      </c>
      <c r="I55" t="s">
        <v>68</v>
      </c>
      <c r="J55" t="s">
        <v>30</v>
      </c>
      <c r="K55" t="s">
        <v>69</v>
      </c>
      <c r="L55">
        <v>31.3</v>
      </c>
      <c r="M55">
        <v>2022</v>
      </c>
      <c r="N55" t="s">
        <v>33</v>
      </c>
      <c r="O55" t="s">
        <v>32</v>
      </c>
      <c r="P55" t="s">
        <v>33</v>
      </c>
    </row>
    <row r="56" spans="1:16">
      <c r="A56">
        <v>1</v>
      </c>
      <c r="B56" t="s">
        <v>91</v>
      </c>
      <c r="C56" t="s">
        <v>24</v>
      </c>
      <c r="D56" t="s">
        <v>92</v>
      </c>
      <c r="E56" t="s">
        <v>42</v>
      </c>
      <c r="F56" t="str">
        <f>"9788839303486"</f>
        <v>9788839303486</v>
      </c>
      <c r="G56" t="s">
        <v>43</v>
      </c>
      <c r="H56" t="s">
        <v>44</v>
      </c>
      <c r="I56" t="s">
        <v>45</v>
      </c>
      <c r="J56" t="s">
        <v>30</v>
      </c>
      <c r="K56" t="s">
        <v>46</v>
      </c>
      <c r="L56">
        <v>19.25</v>
      </c>
      <c r="M56">
        <v>2018</v>
      </c>
      <c r="N56" t="s">
        <v>33</v>
      </c>
      <c r="O56" t="s">
        <v>32</v>
      </c>
      <c r="P56" t="s">
        <v>33</v>
      </c>
    </row>
    <row r="57" spans="1:16">
      <c r="A57">
        <v>1</v>
      </c>
      <c r="B57" t="s">
        <v>112</v>
      </c>
      <c r="C57" t="s">
        <v>24</v>
      </c>
      <c r="D57" t="s">
        <v>113</v>
      </c>
      <c r="E57" t="s">
        <v>77</v>
      </c>
      <c r="F57" t="str">
        <f>"9788839536211"</f>
        <v>9788839536211</v>
      </c>
      <c r="G57" t="s">
        <v>78</v>
      </c>
      <c r="H57" t="s">
        <v>79</v>
      </c>
      <c r="I57" t="s">
        <v>29</v>
      </c>
      <c r="J57">
        <v>1</v>
      </c>
      <c r="K57" t="s">
        <v>58</v>
      </c>
      <c r="L57">
        <v>27.1</v>
      </c>
      <c r="M57">
        <v>2019</v>
      </c>
      <c r="N57" t="s">
        <v>33</v>
      </c>
      <c r="O57" t="s">
        <v>32</v>
      </c>
      <c r="P57" t="s">
        <v>33</v>
      </c>
    </row>
    <row r="58" spans="1:16">
      <c r="A58">
        <v>1</v>
      </c>
      <c r="B58" t="s">
        <v>112</v>
      </c>
      <c r="C58" t="s">
        <v>24</v>
      </c>
      <c r="D58" t="s">
        <v>113</v>
      </c>
      <c r="E58" t="s">
        <v>38</v>
      </c>
      <c r="F58" t="str">
        <f>"9788853021267"</f>
        <v>9788853021267</v>
      </c>
      <c r="G58" t="s">
        <v>66</v>
      </c>
      <c r="H58" t="s">
        <v>67</v>
      </c>
      <c r="I58" t="s">
        <v>68</v>
      </c>
      <c r="J58" t="s">
        <v>30</v>
      </c>
      <c r="K58" t="s">
        <v>69</v>
      </c>
      <c r="L58">
        <v>31.3</v>
      </c>
      <c r="M58">
        <v>2022</v>
      </c>
      <c r="N58" t="s">
        <v>33</v>
      </c>
      <c r="O58" t="s">
        <v>32</v>
      </c>
      <c r="P58" t="s">
        <v>33</v>
      </c>
    </row>
    <row r="59" spans="1:16">
      <c r="A59">
        <v>1</v>
      </c>
      <c r="B59" t="s">
        <v>112</v>
      </c>
      <c r="C59" t="s">
        <v>24</v>
      </c>
      <c r="D59" t="s">
        <v>113</v>
      </c>
      <c r="E59" t="s">
        <v>38</v>
      </c>
      <c r="F59" t="str">
        <f>"9780194435741"</f>
        <v>9780194435741</v>
      </c>
      <c r="G59" t="s">
        <v>39</v>
      </c>
      <c r="H59" t="s">
        <v>40</v>
      </c>
      <c r="I59" t="s">
        <v>29</v>
      </c>
      <c r="J59" t="s">
        <v>30</v>
      </c>
      <c r="K59" t="s">
        <v>41</v>
      </c>
      <c r="L59">
        <v>39.9</v>
      </c>
      <c r="M59">
        <v>2022</v>
      </c>
      <c r="N59" t="s">
        <v>33</v>
      </c>
      <c r="O59" t="s">
        <v>32</v>
      </c>
      <c r="P59" t="s">
        <v>33</v>
      </c>
    </row>
    <row r="60" spans="1:16">
      <c r="A60">
        <v>1</v>
      </c>
      <c r="B60" t="s">
        <v>112</v>
      </c>
      <c r="C60" t="s">
        <v>24</v>
      </c>
      <c r="D60" t="s">
        <v>113</v>
      </c>
      <c r="E60" t="s">
        <v>51</v>
      </c>
      <c r="F60" t="str">
        <f>"9788839302809"</f>
        <v>9788839302809</v>
      </c>
      <c r="G60" t="s">
        <v>52</v>
      </c>
      <c r="H60" t="s">
        <v>53</v>
      </c>
      <c r="I60" t="s">
        <v>29</v>
      </c>
      <c r="J60" t="s">
        <v>30</v>
      </c>
      <c r="K60" t="s">
        <v>46</v>
      </c>
      <c r="L60">
        <v>23.15</v>
      </c>
      <c r="N60" t="s">
        <v>33</v>
      </c>
      <c r="O60" t="s">
        <v>32</v>
      </c>
      <c r="P60" t="s">
        <v>33</v>
      </c>
    </row>
    <row r="61" spans="1:16">
      <c r="A61">
        <v>1</v>
      </c>
      <c r="B61" t="s">
        <v>112</v>
      </c>
      <c r="C61" t="s">
        <v>24</v>
      </c>
      <c r="D61" t="s">
        <v>113</v>
      </c>
      <c r="E61" t="s">
        <v>70</v>
      </c>
      <c r="F61" t="str">
        <f>"9788808930699"</f>
        <v>9788808930699</v>
      </c>
      <c r="G61" t="s">
        <v>96</v>
      </c>
      <c r="H61" t="s">
        <v>97</v>
      </c>
      <c r="I61" t="s">
        <v>29</v>
      </c>
      <c r="J61">
        <v>1</v>
      </c>
      <c r="K61" t="s">
        <v>31</v>
      </c>
      <c r="L61">
        <v>33</v>
      </c>
      <c r="N61" t="s">
        <v>33</v>
      </c>
      <c r="O61" t="s">
        <v>32</v>
      </c>
      <c r="P61" t="s">
        <v>33</v>
      </c>
    </row>
    <row r="62" spans="1:16">
      <c r="A62">
        <v>1</v>
      </c>
      <c r="B62" t="s">
        <v>112</v>
      </c>
      <c r="C62" t="s">
        <v>24</v>
      </c>
      <c r="D62" t="s">
        <v>113</v>
      </c>
      <c r="E62" t="s">
        <v>54</v>
      </c>
      <c r="F62" t="str">
        <f>"9788839538239"</f>
        <v>9788839538239</v>
      </c>
      <c r="G62" t="s">
        <v>55</v>
      </c>
      <c r="H62" t="s">
        <v>56</v>
      </c>
      <c r="I62" t="s">
        <v>57</v>
      </c>
      <c r="J62">
        <v>1</v>
      </c>
      <c r="K62" t="s">
        <v>58</v>
      </c>
      <c r="L62">
        <v>31.9</v>
      </c>
      <c r="M62">
        <v>2022</v>
      </c>
      <c r="N62" t="s">
        <v>33</v>
      </c>
      <c r="O62" t="s">
        <v>32</v>
      </c>
      <c r="P62" t="s">
        <v>33</v>
      </c>
    </row>
    <row r="63" spans="1:16">
      <c r="A63">
        <v>1</v>
      </c>
      <c r="B63" t="s">
        <v>112</v>
      </c>
      <c r="C63" t="s">
        <v>24</v>
      </c>
      <c r="D63" t="s">
        <v>113</v>
      </c>
      <c r="E63" t="s">
        <v>47</v>
      </c>
      <c r="F63" t="str">
        <f>"9788808690913"</f>
        <v>9788808690913</v>
      </c>
      <c r="G63" t="s">
        <v>114</v>
      </c>
      <c r="H63" t="s">
        <v>115</v>
      </c>
      <c r="I63" t="s">
        <v>29</v>
      </c>
      <c r="J63" t="s">
        <v>30</v>
      </c>
      <c r="K63" t="s">
        <v>31</v>
      </c>
      <c r="L63">
        <v>23.9</v>
      </c>
      <c r="M63">
        <v>2024</v>
      </c>
      <c r="N63" t="s">
        <v>32</v>
      </c>
      <c r="O63" t="s">
        <v>32</v>
      </c>
      <c r="P63" t="s">
        <v>33</v>
      </c>
    </row>
    <row r="64" spans="1:16">
      <c r="A64">
        <v>1</v>
      </c>
      <c r="B64" t="s">
        <v>112</v>
      </c>
      <c r="C64" t="s">
        <v>24</v>
      </c>
      <c r="D64" t="s">
        <v>113</v>
      </c>
      <c r="E64" t="s">
        <v>80</v>
      </c>
      <c r="F64" t="str">
        <f>"9788828626237"</f>
        <v>9788828626237</v>
      </c>
      <c r="G64" t="s">
        <v>81</v>
      </c>
      <c r="H64" t="s">
        <v>82</v>
      </c>
      <c r="I64" t="s">
        <v>83</v>
      </c>
      <c r="J64" t="s">
        <v>30</v>
      </c>
      <c r="K64" t="s">
        <v>84</v>
      </c>
      <c r="L64">
        <v>31.9</v>
      </c>
      <c r="N64" t="s">
        <v>33</v>
      </c>
      <c r="O64" t="s">
        <v>32</v>
      </c>
      <c r="P64" t="s">
        <v>33</v>
      </c>
    </row>
    <row r="65" spans="1:16">
      <c r="A65">
        <v>1</v>
      </c>
      <c r="B65" t="s">
        <v>112</v>
      </c>
      <c r="C65" t="s">
        <v>24</v>
      </c>
      <c r="D65" t="s">
        <v>113</v>
      </c>
      <c r="E65" t="s">
        <v>116</v>
      </c>
      <c r="F65" t="str">
        <f>"9788848266284"</f>
        <v>9788848266284</v>
      </c>
      <c r="G65" t="s">
        <v>117</v>
      </c>
      <c r="H65" t="s">
        <v>118</v>
      </c>
      <c r="I65" t="s">
        <v>119</v>
      </c>
      <c r="J65">
        <v>1</v>
      </c>
      <c r="K65" t="s">
        <v>120</v>
      </c>
      <c r="L65">
        <v>27.4</v>
      </c>
      <c r="N65" t="s">
        <v>33</v>
      </c>
      <c r="O65" t="s">
        <v>32</v>
      </c>
      <c r="P65" t="s">
        <v>33</v>
      </c>
    </row>
    <row r="66" spans="1:16">
      <c r="A66">
        <v>1</v>
      </c>
      <c r="B66" t="s">
        <v>112</v>
      </c>
      <c r="C66" t="s">
        <v>24</v>
      </c>
      <c r="D66" t="s">
        <v>113</v>
      </c>
      <c r="E66" t="s">
        <v>42</v>
      </c>
      <c r="F66" t="str">
        <f>"9788839303486"</f>
        <v>9788839303486</v>
      </c>
      <c r="G66" t="s">
        <v>43</v>
      </c>
      <c r="H66" t="s">
        <v>44</v>
      </c>
      <c r="I66" t="s">
        <v>45</v>
      </c>
      <c r="J66" t="s">
        <v>30</v>
      </c>
      <c r="K66" t="s">
        <v>46</v>
      </c>
      <c r="L66">
        <v>19.25</v>
      </c>
      <c r="M66">
        <v>2018</v>
      </c>
      <c r="N66" t="s">
        <v>33</v>
      </c>
      <c r="O66" t="s">
        <v>32</v>
      </c>
      <c r="P66" t="s">
        <v>33</v>
      </c>
    </row>
    <row r="67" spans="1:16">
      <c r="A67">
        <v>1</v>
      </c>
      <c r="B67" t="s">
        <v>112</v>
      </c>
      <c r="C67" t="s">
        <v>24</v>
      </c>
      <c r="D67" t="s">
        <v>113</v>
      </c>
      <c r="E67" t="s">
        <v>98</v>
      </c>
      <c r="F67" t="str">
        <f>"9788800363020"</f>
        <v>9788800363020</v>
      </c>
      <c r="G67" t="s">
        <v>99</v>
      </c>
      <c r="H67" t="s">
        <v>100</v>
      </c>
      <c r="I67" t="s">
        <v>101</v>
      </c>
      <c r="J67" t="s">
        <v>30</v>
      </c>
      <c r="K67" t="s">
        <v>102</v>
      </c>
      <c r="L67">
        <v>28.6</v>
      </c>
      <c r="M67">
        <v>2023</v>
      </c>
      <c r="N67" t="s">
        <v>33</v>
      </c>
      <c r="O67" t="s">
        <v>32</v>
      </c>
      <c r="P67" t="s">
        <v>33</v>
      </c>
    </row>
    <row r="68" spans="1:16">
      <c r="A68">
        <v>1</v>
      </c>
      <c r="B68" t="s">
        <v>112</v>
      </c>
      <c r="C68" t="s">
        <v>24</v>
      </c>
      <c r="D68" t="s">
        <v>113</v>
      </c>
      <c r="E68" t="s">
        <v>59</v>
      </c>
      <c r="F68" t="str">
        <f>"9788839529053"</f>
        <v>9788839529053</v>
      </c>
      <c r="G68" t="s">
        <v>60</v>
      </c>
      <c r="H68" t="s">
        <v>61</v>
      </c>
      <c r="I68" t="s">
        <v>29</v>
      </c>
      <c r="J68" t="s">
        <v>30</v>
      </c>
      <c r="K68" t="s">
        <v>58</v>
      </c>
      <c r="L68">
        <v>14</v>
      </c>
      <c r="N68" t="s">
        <v>33</v>
      </c>
      <c r="O68" t="s">
        <v>32</v>
      </c>
      <c r="P68" t="s">
        <v>33</v>
      </c>
    </row>
    <row r="69" spans="1:16">
      <c r="A69">
        <v>1</v>
      </c>
      <c r="B69" t="s">
        <v>112</v>
      </c>
      <c r="C69" t="s">
        <v>24</v>
      </c>
      <c r="D69" t="s">
        <v>113</v>
      </c>
      <c r="E69" t="s">
        <v>121</v>
      </c>
      <c r="F69" t="str">
        <f>"9788824792417"</f>
        <v>9788824792417</v>
      </c>
      <c r="G69" t="s">
        <v>122</v>
      </c>
      <c r="H69" t="s">
        <v>123</v>
      </c>
      <c r="I69" t="s">
        <v>110</v>
      </c>
      <c r="J69" t="s">
        <v>30</v>
      </c>
      <c r="K69" t="s">
        <v>111</v>
      </c>
      <c r="L69">
        <v>33.1</v>
      </c>
      <c r="N69" t="s">
        <v>33</v>
      </c>
      <c r="O69" t="s">
        <v>32</v>
      </c>
      <c r="P69" t="s">
        <v>33</v>
      </c>
    </row>
    <row r="70" spans="1:16">
      <c r="A70">
        <v>1</v>
      </c>
      <c r="B70" t="s">
        <v>112</v>
      </c>
      <c r="C70" t="s">
        <v>24</v>
      </c>
      <c r="D70" t="s">
        <v>113</v>
      </c>
      <c r="E70" t="s">
        <v>74</v>
      </c>
      <c r="F70" t="str">
        <f>"9788808520128"</f>
        <v>9788808520128</v>
      </c>
      <c r="G70" t="s">
        <v>124</v>
      </c>
      <c r="H70" t="s">
        <v>125</v>
      </c>
      <c r="I70" t="s">
        <v>29</v>
      </c>
      <c r="J70" t="s">
        <v>30</v>
      </c>
      <c r="K70" t="s">
        <v>31</v>
      </c>
      <c r="L70">
        <v>24.6</v>
      </c>
      <c r="M70">
        <v>2022</v>
      </c>
      <c r="N70" t="s">
        <v>33</v>
      </c>
      <c r="O70" t="s">
        <v>32</v>
      </c>
      <c r="P70" t="s">
        <v>33</v>
      </c>
    </row>
    <row r="71" spans="1:16">
      <c r="A71">
        <v>1</v>
      </c>
      <c r="B71" t="s">
        <v>126</v>
      </c>
      <c r="C71" t="s">
        <v>24</v>
      </c>
      <c r="D71" t="s">
        <v>113</v>
      </c>
      <c r="E71" t="s">
        <v>70</v>
      </c>
      <c r="F71" t="str">
        <f>"9788808930699"</f>
        <v>9788808930699</v>
      </c>
      <c r="G71" t="s">
        <v>96</v>
      </c>
      <c r="H71" t="s">
        <v>97</v>
      </c>
      <c r="I71" t="s">
        <v>29</v>
      </c>
      <c r="J71">
        <v>1</v>
      </c>
      <c r="K71" t="s">
        <v>31</v>
      </c>
      <c r="L71">
        <v>33</v>
      </c>
      <c r="N71" t="s">
        <v>33</v>
      </c>
      <c r="O71" t="s">
        <v>32</v>
      </c>
      <c r="P71" t="s">
        <v>33</v>
      </c>
    </row>
    <row r="72" spans="1:16">
      <c r="A72">
        <v>1</v>
      </c>
      <c r="B72" t="s">
        <v>126</v>
      </c>
      <c r="C72" t="s">
        <v>24</v>
      </c>
      <c r="D72" t="s">
        <v>113</v>
      </c>
      <c r="E72" t="s">
        <v>121</v>
      </c>
      <c r="F72" t="str">
        <f>"9788824792417"</f>
        <v>9788824792417</v>
      </c>
      <c r="G72" t="s">
        <v>122</v>
      </c>
      <c r="H72" t="s">
        <v>123</v>
      </c>
      <c r="I72" t="s">
        <v>110</v>
      </c>
      <c r="J72" t="s">
        <v>30</v>
      </c>
      <c r="K72" t="s">
        <v>111</v>
      </c>
      <c r="L72">
        <v>33.1</v>
      </c>
      <c r="N72" t="s">
        <v>33</v>
      </c>
      <c r="O72" t="s">
        <v>32</v>
      </c>
      <c r="P72" t="s">
        <v>33</v>
      </c>
    </row>
    <row r="73" spans="1:16">
      <c r="A73">
        <v>1</v>
      </c>
      <c r="B73" t="s">
        <v>126</v>
      </c>
      <c r="C73" t="s">
        <v>24</v>
      </c>
      <c r="D73" t="s">
        <v>113</v>
      </c>
      <c r="E73" t="s">
        <v>38</v>
      </c>
      <c r="F73" t="str">
        <f>"9788853021267"</f>
        <v>9788853021267</v>
      </c>
      <c r="G73" t="s">
        <v>66</v>
      </c>
      <c r="H73" t="s">
        <v>67</v>
      </c>
      <c r="I73" t="s">
        <v>68</v>
      </c>
      <c r="J73" t="s">
        <v>30</v>
      </c>
      <c r="K73" t="s">
        <v>69</v>
      </c>
      <c r="L73">
        <v>31.3</v>
      </c>
      <c r="M73">
        <v>2022</v>
      </c>
      <c r="N73" t="s">
        <v>33</v>
      </c>
      <c r="O73" t="s">
        <v>32</v>
      </c>
      <c r="P73" t="s">
        <v>33</v>
      </c>
    </row>
    <row r="74" spans="1:16">
      <c r="A74">
        <v>1</v>
      </c>
      <c r="B74" t="s">
        <v>126</v>
      </c>
      <c r="C74" t="s">
        <v>24</v>
      </c>
      <c r="D74" t="s">
        <v>113</v>
      </c>
      <c r="E74" t="s">
        <v>47</v>
      </c>
      <c r="F74" t="str">
        <f>"9788808690913"</f>
        <v>9788808690913</v>
      </c>
      <c r="G74" t="s">
        <v>114</v>
      </c>
      <c r="H74" t="s">
        <v>115</v>
      </c>
      <c r="I74" t="s">
        <v>29</v>
      </c>
      <c r="J74" t="s">
        <v>30</v>
      </c>
      <c r="K74" t="s">
        <v>31</v>
      </c>
      <c r="L74">
        <v>23.9</v>
      </c>
      <c r="M74">
        <v>2024</v>
      </c>
      <c r="N74" t="s">
        <v>32</v>
      </c>
      <c r="O74" t="s">
        <v>32</v>
      </c>
      <c r="P74" t="s">
        <v>33</v>
      </c>
    </row>
    <row r="75" spans="1:16">
      <c r="A75">
        <v>1</v>
      </c>
      <c r="B75" t="s">
        <v>126</v>
      </c>
      <c r="C75" t="s">
        <v>24</v>
      </c>
      <c r="D75" t="s">
        <v>113</v>
      </c>
      <c r="E75" t="s">
        <v>116</v>
      </c>
      <c r="F75" t="str">
        <f>"9788848266284"</f>
        <v>9788848266284</v>
      </c>
      <c r="G75" t="s">
        <v>117</v>
      </c>
      <c r="H75" t="s">
        <v>118</v>
      </c>
      <c r="I75" t="s">
        <v>119</v>
      </c>
      <c r="J75">
        <v>1</v>
      </c>
      <c r="K75" t="s">
        <v>120</v>
      </c>
      <c r="L75">
        <v>27.4</v>
      </c>
      <c r="N75" t="s">
        <v>33</v>
      </c>
      <c r="O75" t="s">
        <v>32</v>
      </c>
      <c r="P75" t="s">
        <v>33</v>
      </c>
    </row>
    <row r="76" spans="1:16">
      <c r="A76">
        <v>1</v>
      </c>
      <c r="B76" t="s">
        <v>126</v>
      </c>
      <c r="C76" t="s">
        <v>24</v>
      </c>
      <c r="D76" t="s">
        <v>113</v>
      </c>
      <c r="E76" t="s">
        <v>77</v>
      </c>
      <c r="F76" t="str">
        <f>"9788839536211"</f>
        <v>9788839536211</v>
      </c>
      <c r="G76" t="s">
        <v>78</v>
      </c>
      <c r="H76" t="s">
        <v>79</v>
      </c>
      <c r="I76" t="s">
        <v>29</v>
      </c>
      <c r="J76">
        <v>1</v>
      </c>
      <c r="K76" t="s">
        <v>58</v>
      </c>
      <c r="L76">
        <v>27.1</v>
      </c>
      <c r="M76">
        <v>2019</v>
      </c>
      <c r="N76" t="s">
        <v>33</v>
      </c>
      <c r="O76" t="s">
        <v>32</v>
      </c>
      <c r="P76" t="s">
        <v>33</v>
      </c>
    </row>
    <row r="77" spans="1:16">
      <c r="A77">
        <v>1</v>
      </c>
      <c r="B77" t="s">
        <v>126</v>
      </c>
      <c r="C77" t="s">
        <v>24</v>
      </c>
      <c r="D77" t="s">
        <v>113</v>
      </c>
      <c r="E77" t="s">
        <v>38</v>
      </c>
      <c r="F77" t="str">
        <f>"9780194435741"</f>
        <v>9780194435741</v>
      </c>
      <c r="G77" t="s">
        <v>39</v>
      </c>
      <c r="H77" t="s">
        <v>40</v>
      </c>
      <c r="I77" t="s">
        <v>29</v>
      </c>
      <c r="J77" t="s">
        <v>30</v>
      </c>
      <c r="K77" t="s">
        <v>41</v>
      </c>
      <c r="L77">
        <v>39.9</v>
      </c>
      <c r="M77">
        <v>2022</v>
      </c>
      <c r="N77" t="s">
        <v>33</v>
      </c>
      <c r="O77" t="s">
        <v>32</v>
      </c>
      <c r="P77" t="s">
        <v>33</v>
      </c>
    </row>
    <row r="78" spans="1:16">
      <c r="A78">
        <v>1</v>
      </c>
      <c r="B78" t="s">
        <v>126</v>
      </c>
      <c r="C78" t="s">
        <v>24</v>
      </c>
      <c r="D78" t="s">
        <v>113</v>
      </c>
      <c r="E78" t="s">
        <v>42</v>
      </c>
      <c r="F78" t="str">
        <f>"9788839303486"</f>
        <v>9788839303486</v>
      </c>
      <c r="G78" t="s">
        <v>43</v>
      </c>
      <c r="H78" t="s">
        <v>44</v>
      </c>
      <c r="I78" t="s">
        <v>45</v>
      </c>
      <c r="J78" t="s">
        <v>30</v>
      </c>
      <c r="K78" t="s">
        <v>46</v>
      </c>
      <c r="L78">
        <v>19.25</v>
      </c>
      <c r="M78">
        <v>2018</v>
      </c>
      <c r="N78" t="s">
        <v>33</v>
      </c>
      <c r="O78" t="s">
        <v>32</v>
      </c>
      <c r="P78" t="s">
        <v>33</v>
      </c>
    </row>
    <row r="79" spans="1:16">
      <c r="A79">
        <v>1</v>
      </c>
      <c r="B79" t="s">
        <v>126</v>
      </c>
      <c r="C79" t="s">
        <v>24</v>
      </c>
      <c r="D79" t="s">
        <v>113</v>
      </c>
      <c r="E79" t="s">
        <v>74</v>
      </c>
      <c r="F79" t="str">
        <f>"9788808520128"</f>
        <v>9788808520128</v>
      </c>
      <c r="G79" t="s">
        <v>124</v>
      </c>
      <c r="H79" t="s">
        <v>125</v>
      </c>
      <c r="I79" t="s">
        <v>29</v>
      </c>
      <c r="J79" t="s">
        <v>30</v>
      </c>
      <c r="K79" t="s">
        <v>31</v>
      </c>
      <c r="L79">
        <v>24.6</v>
      </c>
      <c r="M79">
        <v>2022</v>
      </c>
      <c r="N79" t="s">
        <v>33</v>
      </c>
      <c r="O79" t="s">
        <v>32</v>
      </c>
      <c r="P79" t="s">
        <v>33</v>
      </c>
    </row>
    <row r="80" spans="1:16">
      <c r="A80">
        <v>1</v>
      </c>
      <c r="B80" t="s">
        <v>126</v>
      </c>
      <c r="C80" t="s">
        <v>24</v>
      </c>
      <c r="D80" t="s">
        <v>113</v>
      </c>
      <c r="E80" t="s">
        <v>98</v>
      </c>
      <c r="F80" t="str">
        <f>"9788800363020"</f>
        <v>9788800363020</v>
      </c>
      <c r="G80" t="s">
        <v>99</v>
      </c>
      <c r="H80" t="s">
        <v>100</v>
      </c>
      <c r="I80" t="s">
        <v>101</v>
      </c>
      <c r="J80" t="s">
        <v>30</v>
      </c>
      <c r="K80" t="s">
        <v>102</v>
      </c>
      <c r="L80">
        <v>28.6</v>
      </c>
      <c r="M80">
        <v>2023</v>
      </c>
      <c r="N80" t="s">
        <v>33</v>
      </c>
      <c r="O80" t="s">
        <v>32</v>
      </c>
      <c r="P80" t="s">
        <v>33</v>
      </c>
    </row>
    <row r="81" spans="1:16">
      <c r="A81">
        <v>1</v>
      </c>
      <c r="B81" t="s">
        <v>126</v>
      </c>
      <c r="C81" t="s">
        <v>24</v>
      </c>
      <c r="D81" t="s">
        <v>113</v>
      </c>
      <c r="E81" t="s">
        <v>80</v>
      </c>
      <c r="F81" t="str">
        <f>"9788828626237"</f>
        <v>9788828626237</v>
      </c>
      <c r="G81" t="s">
        <v>81</v>
      </c>
      <c r="H81" t="s">
        <v>82</v>
      </c>
      <c r="I81" t="s">
        <v>83</v>
      </c>
      <c r="J81" t="s">
        <v>30</v>
      </c>
      <c r="K81" t="s">
        <v>84</v>
      </c>
      <c r="L81">
        <v>31.9</v>
      </c>
      <c r="N81" t="s">
        <v>33</v>
      </c>
      <c r="O81" t="s">
        <v>32</v>
      </c>
      <c r="P81" t="s">
        <v>33</v>
      </c>
    </row>
    <row r="82" spans="1:16">
      <c r="A82">
        <v>1</v>
      </c>
      <c r="B82" t="s">
        <v>126</v>
      </c>
      <c r="C82" t="s">
        <v>24</v>
      </c>
      <c r="D82" t="s">
        <v>113</v>
      </c>
      <c r="E82" t="s">
        <v>59</v>
      </c>
      <c r="F82" t="str">
        <f>"9788839529053"</f>
        <v>9788839529053</v>
      </c>
      <c r="G82" t="s">
        <v>60</v>
      </c>
      <c r="H82" t="s">
        <v>61</v>
      </c>
      <c r="I82" t="s">
        <v>29</v>
      </c>
      <c r="J82" t="s">
        <v>30</v>
      </c>
      <c r="K82" t="s">
        <v>58</v>
      </c>
      <c r="L82">
        <v>14</v>
      </c>
      <c r="N82" t="s">
        <v>33</v>
      </c>
      <c r="O82" t="s">
        <v>32</v>
      </c>
      <c r="P82" t="s">
        <v>33</v>
      </c>
    </row>
    <row r="83" spans="1:16">
      <c r="A83">
        <v>1</v>
      </c>
      <c r="B83" t="s">
        <v>126</v>
      </c>
      <c r="C83" t="s">
        <v>24</v>
      </c>
      <c r="D83" t="s">
        <v>113</v>
      </c>
      <c r="E83" t="s">
        <v>54</v>
      </c>
      <c r="F83" t="str">
        <f>"9788839538239"</f>
        <v>9788839538239</v>
      </c>
      <c r="G83" t="s">
        <v>55</v>
      </c>
      <c r="H83" t="s">
        <v>56</v>
      </c>
      <c r="I83" t="s">
        <v>57</v>
      </c>
      <c r="J83">
        <v>1</v>
      </c>
      <c r="K83" t="s">
        <v>58</v>
      </c>
      <c r="L83">
        <v>31.9</v>
      </c>
      <c r="M83">
        <v>2022</v>
      </c>
      <c r="N83" t="s">
        <v>33</v>
      </c>
      <c r="O83" t="s">
        <v>32</v>
      </c>
      <c r="P83" t="s">
        <v>33</v>
      </c>
    </row>
    <row r="84" spans="1:16">
      <c r="A84">
        <v>1</v>
      </c>
      <c r="B84" t="s">
        <v>126</v>
      </c>
      <c r="C84" t="s">
        <v>24</v>
      </c>
      <c r="D84" t="s">
        <v>113</v>
      </c>
      <c r="E84" t="s">
        <v>51</v>
      </c>
      <c r="F84" t="str">
        <f>"9788839302809"</f>
        <v>9788839302809</v>
      </c>
      <c r="G84" t="s">
        <v>52</v>
      </c>
      <c r="H84" t="s">
        <v>53</v>
      </c>
      <c r="I84" t="s">
        <v>29</v>
      </c>
      <c r="J84" t="s">
        <v>30</v>
      </c>
      <c r="K84" t="s">
        <v>46</v>
      </c>
      <c r="L84">
        <v>23.15</v>
      </c>
      <c r="N84" t="s">
        <v>33</v>
      </c>
      <c r="O84" t="s">
        <v>32</v>
      </c>
      <c r="P84" t="s">
        <v>33</v>
      </c>
    </row>
    <row r="85" spans="1:16">
      <c r="A85">
        <v>2</v>
      </c>
      <c r="B85" t="s">
        <v>23</v>
      </c>
      <c r="C85" t="s">
        <v>24</v>
      </c>
      <c r="D85" t="s">
        <v>25</v>
      </c>
      <c r="E85" t="s">
        <v>54</v>
      </c>
      <c r="F85" t="str">
        <f>"9788839538246"</f>
        <v>9788839538246</v>
      </c>
      <c r="G85" t="s">
        <v>55</v>
      </c>
      <c r="H85" t="s">
        <v>127</v>
      </c>
      <c r="I85" t="s">
        <v>57</v>
      </c>
      <c r="J85">
        <v>2</v>
      </c>
      <c r="K85" t="s">
        <v>58</v>
      </c>
      <c r="L85">
        <v>30.6</v>
      </c>
      <c r="N85" t="s">
        <v>33</v>
      </c>
      <c r="O85" t="s">
        <v>32</v>
      </c>
      <c r="P85" t="s">
        <v>33</v>
      </c>
    </row>
    <row r="86" spans="1:16">
      <c r="A86">
        <v>2</v>
      </c>
      <c r="B86" t="s">
        <v>23</v>
      </c>
      <c r="C86" t="s">
        <v>24</v>
      </c>
      <c r="D86" t="s">
        <v>25</v>
      </c>
      <c r="E86" t="s">
        <v>70</v>
      </c>
      <c r="F86" t="str">
        <f>"9788849421637"</f>
        <v>9788849421637</v>
      </c>
      <c r="G86" t="s">
        <v>71</v>
      </c>
      <c r="H86" t="s">
        <v>72</v>
      </c>
      <c r="I86" t="s">
        <v>29</v>
      </c>
      <c r="J86">
        <v>1</v>
      </c>
      <c r="K86" t="s">
        <v>73</v>
      </c>
      <c r="L86">
        <v>30</v>
      </c>
      <c r="N86" t="s">
        <v>33</v>
      </c>
      <c r="O86" t="s">
        <v>33</v>
      </c>
      <c r="P86" t="s">
        <v>33</v>
      </c>
    </row>
    <row r="87" spans="1:16">
      <c r="A87">
        <v>2</v>
      </c>
      <c r="B87" t="s">
        <v>23</v>
      </c>
      <c r="C87" t="s">
        <v>24</v>
      </c>
      <c r="D87" t="s">
        <v>25</v>
      </c>
      <c r="E87" t="s">
        <v>26</v>
      </c>
      <c r="F87" t="str">
        <f>"9788808352729"</f>
        <v>9788808352729</v>
      </c>
      <c r="G87" t="s">
        <v>27</v>
      </c>
      <c r="H87" t="s">
        <v>128</v>
      </c>
      <c r="I87" t="s">
        <v>29</v>
      </c>
      <c r="J87" t="s">
        <v>30</v>
      </c>
      <c r="K87" t="s">
        <v>31</v>
      </c>
      <c r="L87">
        <v>11.3</v>
      </c>
      <c r="N87" t="s">
        <v>33</v>
      </c>
      <c r="O87" t="s">
        <v>32</v>
      </c>
      <c r="P87" t="s">
        <v>33</v>
      </c>
    </row>
    <row r="88" spans="1:16">
      <c r="A88">
        <v>2</v>
      </c>
      <c r="B88" t="s">
        <v>23</v>
      </c>
      <c r="C88" t="s">
        <v>24</v>
      </c>
      <c r="D88" t="s">
        <v>25</v>
      </c>
      <c r="E88" t="s">
        <v>129</v>
      </c>
      <c r="F88" t="str">
        <f>"9788808399915"</f>
        <v>9788808399915</v>
      </c>
      <c r="G88" t="s">
        <v>27</v>
      </c>
      <c r="H88" t="s">
        <v>130</v>
      </c>
      <c r="I88" t="s">
        <v>29</v>
      </c>
      <c r="J88" t="s">
        <v>30</v>
      </c>
      <c r="K88" t="s">
        <v>31</v>
      </c>
      <c r="L88">
        <v>34.1</v>
      </c>
      <c r="N88" t="s">
        <v>33</v>
      </c>
      <c r="O88" t="s">
        <v>33</v>
      </c>
      <c r="P88" t="s">
        <v>33</v>
      </c>
    </row>
    <row r="89" spans="1:16">
      <c r="A89">
        <v>2</v>
      </c>
      <c r="B89" t="s">
        <v>23</v>
      </c>
      <c r="C89" t="s">
        <v>24</v>
      </c>
      <c r="D89" t="s">
        <v>25</v>
      </c>
      <c r="E89" t="s">
        <v>59</v>
      </c>
      <c r="F89" t="str">
        <f>"9788805079919"</f>
        <v>9788805079919</v>
      </c>
      <c r="G89" t="s">
        <v>131</v>
      </c>
      <c r="H89" t="s">
        <v>132</v>
      </c>
      <c r="I89" t="s">
        <v>133</v>
      </c>
      <c r="J89" t="s">
        <v>30</v>
      </c>
      <c r="K89" t="s">
        <v>134</v>
      </c>
      <c r="L89">
        <v>25.2</v>
      </c>
      <c r="N89" t="s">
        <v>33</v>
      </c>
      <c r="O89" t="s">
        <v>32</v>
      </c>
      <c r="P89" t="s">
        <v>33</v>
      </c>
    </row>
    <row r="90" spans="1:16">
      <c r="A90">
        <v>2</v>
      </c>
      <c r="B90" t="s">
        <v>23</v>
      </c>
      <c r="C90" t="s">
        <v>24</v>
      </c>
      <c r="D90" t="s">
        <v>25</v>
      </c>
      <c r="E90" t="s">
        <v>77</v>
      </c>
      <c r="F90" t="str">
        <f>"9788839529039"</f>
        <v>9788839529039</v>
      </c>
      <c r="G90" t="s">
        <v>78</v>
      </c>
      <c r="H90" t="s">
        <v>135</v>
      </c>
      <c r="I90" t="s">
        <v>29</v>
      </c>
      <c r="J90">
        <v>2</v>
      </c>
      <c r="K90" t="s">
        <v>58</v>
      </c>
      <c r="L90">
        <v>23.6</v>
      </c>
      <c r="N90" t="s">
        <v>33</v>
      </c>
      <c r="O90" t="s">
        <v>32</v>
      </c>
      <c r="P90" t="s">
        <v>33</v>
      </c>
    </row>
    <row r="91" spans="1:16">
      <c r="A91">
        <v>2</v>
      </c>
      <c r="B91" t="s">
        <v>23</v>
      </c>
      <c r="C91" t="s">
        <v>24</v>
      </c>
      <c r="D91" t="s">
        <v>25</v>
      </c>
      <c r="E91" t="s">
        <v>80</v>
      </c>
      <c r="F91" t="str">
        <f>"9788869105210"</f>
        <v>9788869105210</v>
      </c>
      <c r="G91" t="s">
        <v>136</v>
      </c>
      <c r="H91" t="s">
        <v>137</v>
      </c>
      <c r="I91" t="s">
        <v>29</v>
      </c>
      <c r="J91" t="s">
        <v>30</v>
      </c>
      <c r="K91" t="s">
        <v>138</v>
      </c>
      <c r="L91">
        <v>35.700000000000003</v>
      </c>
      <c r="N91" t="s">
        <v>33</v>
      </c>
      <c r="O91" t="s">
        <v>33</v>
      </c>
      <c r="P91" t="s">
        <v>33</v>
      </c>
    </row>
    <row r="92" spans="1:16">
      <c r="A92">
        <v>2</v>
      </c>
      <c r="B92" t="s">
        <v>23</v>
      </c>
      <c r="C92" t="s">
        <v>24</v>
      </c>
      <c r="D92" t="s">
        <v>25</v>
      </c>
      <c r="E92" t="s">
        <v>74</v>
      </c>
      <c r="F92" t="str">
        <f>"9788808847553"</f>
        <v>9788808847553</v>
      </c>
      <c r="G92" t="s">
        <v>75</v>
      </c>
      <c r="H92" t="s">
        <v>76</v>
      </c>
      <c r="I92" t="s">
        <v>29</v>
      </c>
      <c r="J92">
        <v>1</v>
      </c>
      <c r="K92" t="s">
        <v>31</v>
      </c>
      <c r="L92">
        <v>22.2</v>
      </c>
      <c r="N92" t="s">
        <v>33</v>
      </c>
      <c r="O92" t="s">
        <v>33</v>
      </c>
      <c r="P92" t="s">
        <v>33</v>
      </c>
    </row>
    <row r="93" spans="1:16">
      <c r="A93">
        <v>2</v>
      </c>
      <c r="B93" t="s">
        <v>23</v>
      </c>
      <c r="C93" t="s">
        <v>24</v>
      </c>
      <c r="D93" t="s">
        <v>25</v>
      </c>
      <c r="E93" t="s">
        <v>62</v>
      </c>
      <c r="F93" t="str">
        <f>"9788808550071"</f>
        <v>9788808550071</v>
      </c>
      <c r="G93" t="s">
        <v>63</v>
      </c>
      <c r="H93" t="s">
        <v>139</v>
      </c>
      <c r="I93" t="s">
        <v>140</v>
      </c>
      <c r="J93">
        <v>2</v>
      </c>
      <c r="K93" t="s">
        <v>31</v>
      </c>
      <c r="L93">
        <v>23.1</v>
      </c>
      <c r="N93" t="s">
        <v>33</v>
      </c>
      <c r="O93" t="s">
        <v>32</v>
      </c>
      <c r="P93" t="s">
        <v>33</v>
      </c>
    </row>
    <row r="94" spans="1:16">
      <c r="A94">
        <v>2</v>
      </c>
      <c r="B94" t="s">
        <v>23</v>
      </c>
      <c r="C94" t="s">
        <v>24</v>
      </c>
      <c r="D94" t="s">
        <v>25</v>
      </c>
      <c r="E94" t="s">
        <v>42</v>
      </c>
      <c r="F94" t="str">
        <f>"9788839303486"</f>
        <v>9788839303486</v>
      </c>
      <c r="G94" t="s">
        <v>43</v>
      </c>
      <c r="H94" t="s">
        <v>44</v>
      </c>
      <c r="I94" t="s">
        <v>45</v>
      </c>
      <c r="J94" t="s">
        <v>30</v>
      </c>
      <c r="K94" t="s">
        <v>46</v>
      </c>
      <c r="L94">
        <v>19.25</v>
      </c>
      <c r="N94" t="s">
        <v>33</v>
      </c>
      <c r="O94" t="s">
        <v>33</v>
      </c>
      <c r="P94" t="s">
        <v>33</v>
      </c>
    </row>
    <row r="95" spans="1:16">
      <c r="A95">
        <v>2</v>
      </c>
      <c r="B95" t="s">
        <v>23</v>
      </c>
      <c r="C95" t="s">
        <v>24</v>
      </c>
      <c r="D95" t="s">
        <v>25</v>
      </c>
      <c r="E95" t="s">
        <v>51</v>
      </c>
      <c r="F95" t="str">
        <f>"9788839302809"</f>
        <v>9788839302809</v>
      </c>
      <c r="G95" t="s">
        <v>52</v>
      </c>
      <c r="H95" t="s">
        <v>53</v>
      </c>
      <c r="I95" t="s">
        <v>29</v>
      </c>
      <c r="J95" t="s">
        <v>30</v>
      </c>
      <c r="K95" t="s">
        <v>46</v>
      </c>
      <c r="L95">
        <v>23.15</v>
      </c>
      <c r="N95" t="s">
        <v>33</v>
      </c>
      <c r="O95" t="s">
        <v>33</v>
      </c>
      <c r="P95" t="s">
        <v>33</v>
      </c>
    </row>
    <row r="96" spans="1:16">
      <c r="A96">
        <v>2</v>
      </c>
      <c r="B96" t="s">
        <v>23</v>
      </c>
      <c r="C96" t="s">
        <v>24</v>
      </c>
      <c r="D96" t="s">
        <v>25</v>
      </c>
      <c r="E96" t="s">
        <v>85</v>
      </c>
      <c r="F96" t="str">
        <f>"9788829851102"</f>
        <v>9788829851102</v>
      </c>
      <c r="G96" t="s">
        <v>141</v>
      </c>
      <c r="H96" t="s">
        <v>142</v>
      </c>
      <c r="I96" t="s">
        <v>143</v>
      </c>
      <c r="J96" t="s">
        <v>30</v>
      </c>
      <c r="K96" t="s">
        <v>144</v>
      </c>
      <c r="L96">
        <v>26</v>
      </c>
      <c r="N96" t="s">
        <v>33</v>
      </c>
      <c r="O96" t="s">
        <v>33</v>
      </c>
      <c r="P96" t="s">
        <v>33</v>
      </c>
    </row>
    <row r="97" spans="1:16">
      <c r="A97">
        <v>2</v>
      </c>
      <c r="B97" t="s">
        <v>23</v>
      </c>
      <c r="C97" t="s">
        <v>24</v>
      </c>
      <c r="D97" t="s">
        <v>25</v>
      </c>
      <c r="E97" t="s">
        <v>38</v>
      </c>
      <c r="F97" t="str">
        <f>"9788853021267"</f>
        <v>9788853021267</v>
      </c>
      <c r="G97" t="s">
        <v>66</v>
      </c>
      <c r="H97" t="s">
        <v>67</v>
      </c>
      <c r="I97" t="s">
        <v>68</v>
      </c>
      <c r="J97" t="s">
        <v>30</v>
      </c>
      <c r="K97" t="s">
        <v>69</v>
      </c>
      <c r="L97">
        <v>31.3</v>
      </c>
      <c r="N97" t="s">
        <v>33</v>
      </c>
      <c r="O97" t="s">
        <v>33</v>
      </c>
      <c r="P97" t="s">
        <v>33</v>
      </c>
    </row>
    <row r="98" spans="1:16">
      <c r="A98">
        <v>2</v>
      </c>
      <c r="B98" t="s">
        <v>23</v>
      </c>
      <c r="C98" t="s">
        <v>24</v>
      </c>
      <c r="D98" t="s">
        <v>25</v>
      </c>
      <c r="E98" t="s">
        <v>70</v>
      </c>
      <c r="F98" t="str">
        <f>"9788849421644"</f>
        <v>9788849421644</v>
      </c>
      <c r="G98" t="s">
        <v>71</v>
      </c>
      <c r="H98" t="s">
        <v>145</v>
      </c>
      <c r="I98" t="s">
        <v>29</v>
      </c>
      <c r="J98">
        <v>2</v>
      </c>
      <c r="K98" t="s">
        <v>73</v>
      </c>
      <c r="L98">
        <v>30.4</v>
      </c>
      <c r="N98" t="s">
        <v>33</v>
      </c>
      <c r="O98" t="s">
        <v>32</v>
      </c>
      <c r="P98" t="s">
        <v>33</v>
      </c>
    </row>
    <row r="99" spans="1:16">
      <c r="A99">
        <v>2</v>
      </c>
      <c r="B99" t="s">
        <v>23</v>
      </c>
      <c r="C99" t="s">
        <v>24</v>
      </c>
      <c r="D99" t="s">
        <v>25</v>
      </c>
      <c r="E99" t="s">
        <v>34</v>
      </c>
      <c r="F99" t="str">
        <f>"9788891920492"</f>
        <v>9788891920492</v>
      </c>
      <c r="G99" t="s">
        <v>146</v>
      </c>
      <c r="H99" t="s">
        <v>147</v>
      </c>
      <c r="I99" t="s">
        <v>29</v>
      </c>
      <c r="J99" t="s">
        <v>30</v>
      </c>
      <c r="K99" t="s">
        <v>148</v>
      </c>
      <c r="L99">
        <v>33.799999999999997</v>
      </c>
      <c r="N99" t="s">
        <v>33</v>
      </c>
      <c r="O99" t="s">
        <v>33</v>
      </c>
      <c r="P99" t="s">
        <v>33</v>
      </c>
    </row>
    <row r="100" spans="1:16">
      <c r="A100">
        <v>2</v>
      </c>
      <c r="B100" t="s">
        <v>23</v>
      </c>
      <c r="C100" t="s">
        <v>24</v>
      </c>
      <c r="D100" t="s">
        <v>25</v>
      </c>
      <c r="E100" t="s">
        <v>70</v>
      </c>
      <c r="F100" t="str">
        <f>"9788849421651"</f>
        <v>9788849421651</v>
      </c>
      <c r="G100" t="s">
        <v>71</v>
      </c>
      <c r="H100" t="s">
        <v>89</v>
      </c>
      <c r="I100" t="s">
        <v>29</v>
      </c>
      <c r="J100" t="s">
        <v>30</v>
      </c>
      <c r="K100" t="s">
        <v>73</v>
      </c>
      <c r="L100">
        <v>22.55</v>
      </c>
      <c r="N100" t="s">
        <v>33</v>
      </c>
      <c r="O100" t="s">
        <v>33</v>
      </c>
      <c r="P100" t="s">
        <v>33</v>
      </c>
    </row>
    <row r="101" spans="1:16">
      <c r="A101">
        <v>2</v>
      </c>
      <c r="B101" t="s">
        <v>23</v>
      </c>
      <c r="C101" t="s">
        <v>24</v>
      </c>
      <c r="D101" t="s">
        <v>25</v>
      </c>
      <c r="E101" t="s">
        <v>54</v>
      </c>
      <c r="F101" t="str">
        <f>"9788839538239"</f>
        <v>9788839538239</v>
      </c>
      <c r="G101" t="s">
        <v>55</v>
      </c>
      <c r="H101" t="s">
        <v>56</v>
      </c>
      <c r="I101" t="s">
        <v>57</v>
      </c>
      <c r="J101">
        <v>1</v>
      </c>
      <c r="K101" t="s">
        <v>58</v>
      </c>
      <c r="L101">
        <v>31.9</v>
      </c>
      <c r="N101" t="s">
        <v>33</v>
      </c>
      <c r="O101" t="s">
        <v>33</v>
      </c>
      <c r="P101" t="s">
        <v>33</v>
      </c>
    </row>
    <row r="102" spans="1:16">
      <c r="A102">
        <v>2</v>
      </c>
      <c r="B102" t="s">
        <v>23</v>
      </c>
      <c r="C102" t="s">
        <v>24</v>
      </c>
      <c r="D102" t="s">
        <v>25</v>
      </c>
      <c r="E102" t="s">
        <v>38</v>
      </c>
      <c r="F102" t="str">
        <f>"9780194435741"</f>
        <v>9780194435741</v>
      </c>
      <c r="G102" t="s">
        <v>39</v>
      </c>
      <c r="H102" t="s">
        <v>40</v>
      </c>
      <c r="I102" t="s">
        <v>29</v>
      </c>
      <c r="J102" t="s">
        <v>30</v>
      </c>
      <c r="K102" t="s">
        <v>41</v>
      </c>
      <c r="L102">
        <v>39.9</v>
      </c>
      <c r="N102" t="s">
        <v>33</v>
      </c>
      <c r="O102" t="s">
        <v>33</v>
      </c>
      <c r="P102" t="s">
        <v>33</v>
      </c>
    </row>
    <row r="103" spans="1:16">
      <c r="A103">
        <v>2</v>
      </c>
      <c r="B103" t="s">
        <v>23</v>
      </c>
      <c r="C103" t="s">
        <v>24</v>
      </c>
      <c r="D103" t="s">
        <v>25</v>
      </c>
      <c r="E103" t="s">
        <v>149</v>
      </c>
      <c r="F103" t="str">
        <f>"9788863649437"</f>
        <v>9788863649437</v>
      </c>
      <c r="G103" t="s">
        <v>150</v>
      </c>
      <c r="H103" t="s">
        <v>151</v>
      </c>
      <c r="I103" t="s">
        <v>29</v>
      </c>
      <c r="J103" t="s">
        <v>30</v>
      </c>
      <c r="K103" t="s">
        <v>152</v>
      </c>
      <c r="L103">
        <v>26.8</v>
      </c>
      <c r="M103">
        <v>2017</v>
      </c>
      <c r="N103" t="s">
        <v>33</v>
      </c>
      <c r="O103" t="s">
        <v>32</v>
      </c>
      <c r="P103" t="s">
        <v>33</v>
      </c>
    </row>
    <row r="104" spans="1:16">
      <c r="A104">
        <v>2</v>
      </c>
      <c r="B104" t="s">
        <v>90</v>
      </c>
      <c r="C104" t="s">
        <v>24</v>
      </c>
      <c r="D104" t="s">
        <v>25</v>
      </c>
      <c r="E104" t="s">
        <v>54</v>
      </c>
      <c r="F104" t="str">
        <f>"9788839538246"</f>
        <v>9788839538246</v>
      </c>
      <c r="G104" t="s">
        <v>55</v>
      </c>
      <c r="H104" t="s">
        <v>127</v>
      </c>
      <c r="I104" t="s">
        <v>57</v>
      </c>
      <c r="J104">
        <v>2</v>
      </c>
      <c r="K104" t="s">
        <v>58</v>
      </c>
      <c r="L104">
        <v>30.6</v>
      </c>
      <c r="N104" t="s">
        <v>33</v>
      </c>
      <c r="O104" t="s">
        <v>32</v>
      </c>
      <c r="P104" t="s">
        <v>33</v>
      </c>
    </row>
    <row r="105" spans="1:16">
      <c r="A105">
        <v>2</v>
      </c>
      <c r="B105" t="s">
        <v>90</v>
      </c>
      <c r="C105" t="s">
        <v>24</v>
      </c>
      <c r="D105" t="s">
        <v>25</v>
      </c>
      <c r="E105" t="s">
        <v>26</v>
      </c>
      <c r="F105" t="str">
        <f>"9788808352729"</f>
        <v>9788808352729</v>
      </c>
      <c r="G105" t="s">
        <v>27</v>
      </c>
      <c r="H105" t="s">
        <v>128</v>
      </c>
      <c r="I105" t="s">
        <v>29</v>
      </c>
      <c r="J105" t="s">
        <v>30</v>
      </c>
      <c r="K105" t="s">
        <v>31</v>
      </c>
      <c r="L105">
        <v>11.3</v>
      </c>
      <c r="N105" t="s">
        <v>33</v>
      </c>
      <c r="O105" t="s">
        <v>32</v>
      </c>
      <c r="P105" t="s">
        <v>33</v>
      </c>
    </row>
    <row r="106" spans="1:16">
      <c r="A106">
        <v>2</v>
      </c>
      <c r="B106" t="s">
        <v>90</v>
      </c>
      <c r="C106" t="s">
        <v>24</v>
      </c>
      <c r="D106" t="s">
        <v>25</v>
      </c>
      <c r="E106" t="s">
        <v>129</v>
      </c>
      <c r="F106" t="str">
        <f>"9788808399915"</f>
        <v>9788808399915</v>
      </c>
      <c r="G106" t="s">
        <v>27</v>
      </c>
      <c r="H106" t="s">
        <v>130</v>
      </c>
      <c r="I106" t="s">
        <v>29</v>
      </c>
      <c r="J106" t="s">
        <v>30</v>
      </c>
      <c r="K106" t="s">
        <v>31</v>
      </c>
      <c r="L106">
        <v>34.1</v>
      </c>
      <c r="N106" t="s">
        <v>33</v>
      </c>
      <c r="O106" t="s">
        <v>32</v>
      </c>
      <c r="P106" t="s">
        <v>33</v>
      </c>
    </row>
    <row r="107" spans="1:16">
      <c r="A107">
        <v>2</v>
      </c>
      <c r="B107" t="s">
        <v>90</v>
      </c>
      <c r="C107" t="s">
        <v>24</v>
      </c>
      <c r="D107" t="s">
        <v>25</v>
      </c>
      <c r="E107" t="s">
        <v>54</v>
      </c>
      <c r="F107" t="str">
        <f>"9788839538239"</f>
        <v>9788839538239</v>
      </c>
      <c r="G107" t="s">
        <v>55</v>
      </c>
      <c r="H107" t="s">
        <v>56</v>
      </c>
      <c r="I107" t="s">
        <v>57</v>
      </c>
      <c r="J107">
        <v>1</v>
      </c>
      <c r="K107" t="s">
        <v>58</v>
      </c>
      <c r="L107">
        <v>31.9</v>
      </c>
      <c r="N107" t="s">
        <v>33</v>
      </c>
      <c r="O107" t="s">
        <v>33</v>
      </c>
      <c r="P107" t="s">
        <v>33</v>
      </c>
    </row>
    <row r="108" spans="1:16">
      <c r="A108">
        <v>2</v>
      </c>
      <c r="B108" t="s">
        <v>90</v>
      </c>
      <c r="C108" t="s">
        <v>24</v>
      </c>
      <c r="D108" t="s">
        <v>25</v>
      </c>
      <c r="E108" t="s">
        <v>74</v>
      </c>
      <c r="F108" t="str">
        <f>"9788808847553"</f>
        <v>9788808847553</v>
      </c>
      <c r="G108" t="s">
        <v>75</v>
      </c>
      <c r="H108" t="s">
        <v>76</v>
      </c>
      <c r="I108" t="s">
        <v>29</v>
      </c>
      <c r="J108">
        <v>1</v>
      </c>
      <c r="K108" t="s">
        <v>31</v>
      </c>
      <c r="L108">
        <v>22.2</v>
      </c>
      <c r="N108" t="s">
        <v>33</v>
      </c>
      <c r="O108" t="s">
        <v>33</v>
      </c>
      <c r="P108" t="s">
        <v>33</v>
      </c>
    </row>
    <row r="109" spans="1:16">
      <c r="A109">
        <v>2</v>
      </c>
      <c r="B109" t="s">
        <v>90</v>
      </c>
      <c r="C109" t="s">
        <v>24</v>
      </c>
      <c r="D109" t="s">
        <v>25</v>
      </c>
      <c r="E109" t="s">
        <v>51</v>
      </c>
      <c r="F109" t="str">
        <f>"9788839302809"</f>
        <v>9788839302809</v>
      </c>
      <c r="G109" t="s">
        <v>52</v>
      </c>
      <c r="H109" t="s">
        <v>53</v>
      </c>
      <c r="I109" t="s">
        <v>29</v>
      </c>
      <c r="J109" t="s">
        <v>30</v>
      </c>
      <c r="K109" t="s">
        <v>46</v>
      </c>
      <c r="L109">
        <v>23.15</v>
      </c>
      <c r="N109" t="s">
        <v>33</v>
      </c>
      <c r="O109" t="s">
        <v>33</v>
      </c>
      <c r="P109" t="s">
        <v>33</v>
      </c>
    </row>
    <row r="110" spans="1:16">
      <c r="A110">
        <v>2</v>
      </c>
      <c r="B110" t="s">
        <v>90</v>
      </c>
      <c r="C110" t="s">
        <v>24</v>
      </c>
      <c r="D110" t="s">
        <v>25</v>
      </c>
      <c r="E110" t="s">
        <v>38</v>
      </c>
      <c r="F110" t="str">
        <f>"9780194435741"</f>
        <v>9780194435741</v>
      </c>
      <c r="G110" t="s">
        <v>39</v>
      </c>
      <c r="H110" t="s">
        <v>40</v>
      </c>
      <c r="I110" t="s">
        <v>29</v>
      </c>
      <c r="J110" t="s">
        <v>30</v>
      </c>
      <c r="K110" t="s">
        <v>41</v>
      </c>
      <c r="L110">
        <v>39.9</v>
      </c>
      <c r="N110" t="s">
        <v>33</v>
      </c>
      <c r="O110" t="s">
        <v>33</v>
      </c>
      <c r="P110" t="s">
        <v>33</v>
      </c>
    </row>
    <row r="111" spans="1:16">
      <c r="A111">
        <v>2</v>
      </c>
      <c r="B111" t="s">
        <v>90</v>
      </c>
      <c r="C111" t="s">
        <v>24</v>
      </c>
      <c r="D111" t="s">
        <v>25</v>
      </c>
      <c r="E111" t="s">
        <v>70</v>
      </c>
      <c r="F111" t="str">
        <f>"9788849421637"</f>
        <v>9788849421637</v>
      </c>
      <c r="G111" t="s">
        <v>71</v>
      </c>
      <c r="H111" t="s">
        <v>72</v>
      </c>
      <c r="I111" t="s">
        <v>29</v>
      </c>
      <c r="J111">
        <v>1</v>
      </c>
      <c r="K111" t="s">
        <v>73</v>
      </c>
      <c r="L111">
        <v>30</v>
      </c>
      <c r="N111" t="s">
        <v>33</v>
      </c>
      <c r="O111" t="s">
        <v>33</v>
      </c>
      <c r="P111" t="s">
        <v>33</v>
      </c>
    </row>
    <row r="112" spans="1:16">
      <c r="A112">
        <v>2</v>
      </c>
      <c r="B112" t="s">
        <v>90</v>
      </c>
      <c r="C112" t="s">
        <v>24</v>
      </c>
      <c r="D112" t="s">
        <v>25</v>
      </c>
      <c r="E112" t="s">
        <v>42</v>
      </c>
      <c r="F112" t="str">
        <f>"9788839303486"</f>
        <v>9788839303486</v>
      </c>
      <c r="G112" t="s">
        <v>43</v>
      </c>
      <c r="H112" t="s">
        <v>44</v>
      </c>
      <c r="I112" t="s">
        <v>45</v>
      </c>
      <c r="J112" t="s">
        <v>30</v>
      </c>
      <c r="K112" t="s">
        <v>46</v>
      </c>
      <c r="L112">
        <v>19.25</v>
      </c>
      <c r="N112" t="s">
        <v>33</v>
      </c>
      <c r="O112" t="s">
        <v>33</v>
      </c>
      <c r="P112" t="s">
        <v>33</v>
      </c>
    </row>
    <row r="113" spans="1:16">
      <c r="A113">
        <v>2</v>
      </c>
      <c r="B113" t="s">
        <v>90</v>
      </c>
      <c r="C113" t="s">
        <v>24</v>
      </c>
      <c r="D113" t="s">
        <v>25</v>
      </c>
      <c r="E113" t="s">
        <v>80</v>
      </c>
      <c r="F113" t="str">
        <f>"9788869105210"</f>
        <v>9788869105210</v>
      </c>
      <c r="G113" t="s">
        <v>136</v>
      </c>
      <c r="H113" t="s">
        <v>137</v>
      </c>
      <c r="I113" t="s">
        <v>29</v>
      </c>
      <c r="J113" t="s">
        <v>30</v>
      </c>
      <c r="K113" t="s">
        <v>138</v>
      </c>
      <c r="L113">
        <v>35.700000000000003</v>
      </c>
      <c r="N113" t="s">
        <v>33</v>
      </c>
      <c r="O113" t="s">
        <v>33</v>
      </c>
      <c r="P113" t="s">
        <v>33</v>
      </c>
    </row>
    <row r="114" spans="1:16">
      <c r="A114">
        <v>2</v>
      </c>
      <c r="B114" t="s">
        <v>90</v>
      </c>
      <c r="C114" t="s">
        <v>24</v>
      </c>
      <c r="D114" t="s">
        <v>25</v>
      </c>
      <c r="E114" t="s">
        <v>77</v>
      </c>
      <c r="F114" t="str">
        <f>"9788839529039"</f>
        <v>9788839529039</v>
      </c>
      <c r="G114" t="s">
        <v>78</v>
      </c>
      <c r="H114" t="s">
        <v>135</v>
      </c>
      <c r="I114" t="s">
        <v>29</v>
      </c>
      <c r="J114">
        <v>2</v>
      </c>
      <c r="K114" t="s">
        <v>58</v>
      </c>
      <c r="L114">
        <v>23.6</v>
      </c>
      <c r="N114" t="s">
        <v>33</v>
      </c>
      <c r="O114" t="s">
        <v>32</v>
      </c>
      <c r="P114" t="s">
        <v>33</v>
      </c>
    </row>
    <row r="115" spans="1:16">
      <c r="A115">
        <v>2</v>
      </c>
      <c r="B115" t="s">
        <v>90</v>
      </c>
      <c r="C115" t="s">
        <v>24</v>
      </c>
      <c r="D115" t="s">
        <v>25</v>
      </c>
      <c r="E115" t="s">
        <v>149</v>
      </c>
      <c r="F115" t="str">
        <f>"9788863649437"</f>
        <v>9788863649437</v>
      </c>
      <c r="G115" t="s">
        <v>150</v>
      </c>
      <c r="H115" t="s">
        <v>151</v>
      </c>
      <c r="I115" t="s">
        <v>29</v>
      </c>
      <c r="J115" t="s">
        <v>30</v>
      </c>
      <c r="K115" t="s">
        <v>152</v>
      </c>
      <c r="L115">
        <v>26.8</v>
      </c>
      <c r="M115">
        <v>2017</v>
      </c>
      <c r="N115" t="s">
        <v>33</v>
      </c>
      <c r="O115" t="s">
        <v>32</v>
      </c>
      <c r="P115" t="s">
        <v>33</v>
      </c>
    </row>
    <row r="116" spans="1:16">
      <c r="A116">
        <v>2</v>
      </c>
      <c r="B116" t="s">
        <v>90</v>
      </c>
      <c r="C116" t="s">
        <v>24</v>
      </c>
      <c r="D116" t="s">
        <v>25</v>
      </c>
      <c r="E116" t="s">
        <v>85</v>
      </c>
      <c r="F116" t="str">
        <f>"9788829851102"</f>
        <v>9788829851102</v>
      </c>
      <c r="G116" t="s">
        <v>141</v>
      </c>
      <c r="H116" t="s">
        <v>142</v>
      </c>
      <c r="I116" t="s">
        <v>143</v>
      </c>
      <c r="J116" t="s">
        <v>30</v>
      </c>
      <c r="K116" t="s">
        <v>144</v>
      </c>
      <c r="L116">
        <v>26</v>
      </c>
      <c r="N116" t="s">
        <v>33</v>
      </c>
      <c r="O116" t="s">
        <v>33</v>
      </c>
      <c r="P116" t="s">
        <v>33</v>
      </c>
    </row>
    <row r="117" spans="1:16">
      <c r="A117">
        <v>2</v>
      </c>
      <c r="B117" t="s">
        <v>90</v>
      </c>
      <c r="C117" t="s">
        <v>24</v>
      </c>
      <c r="D117" t="s">
        <v>25</v>
      </c>
      <c r="E117" t="s">
        <v>38</v>
      </c>
      <c r="F117" t="str">
        <f>"9788853021267"</f>
        <v>9788853021267</v>
      </c>
      <c r="G117" t="s">
        <v>66</v>
      </c>
      <c r="H117" t="s">
        <v>67</v>
      </c>
      <c r="I117" t="s">
        <v>68</v>
      </c>
      <c r="J117" t="s">
        <v>30</v>
      </c>
      <c r="K117" t="s">
        <v>69</v>
      </c>
      <c r="L117">
        <v>31.3</v>
      </c>
      <c r="N117" t="s">
        <v>33</v>
      </c>
      <c r="O117" t="s">
        <v>33</v>
      </c>
      <c r="P117" t="s">
        <v>33</v>
      </c>
    </row>
    <row r="118" spans="1:16">
      <c r="A118">
        <v>2</v>
      </c>
      <c r="B118" t="s">
        <v>90</v>
      </c>
      <c r="C118" t="s">
        <v>24</v>
      </c>
      <c r="D118" t="s">
        <v>25</v>
      </c>
      <c r="E118" t="s">
        <v>34</v>
      </c>
      <c r="F118" t="str">
        <f>"9788891920492"</f>
        <v>9788891920492</v>
      </c>
      <c r="G118" t="s">
        <v>146</v>
      </c>
      <c r="H118" t="s">
        <v>147</v>
      </c>
      <c r="I118" t="s">
        <v>29</v>
      </c>
      <c r="J118" t="s">
        <v>30</v>
      </c>
      <c r="K118" t="s">
        <v>148</v>
      </c>
      <c r="L118">
        <v>33.799999999999997</v>
      </c>
      <c r="N118" t="s">
        <v>33</v>
      </c>
      <c r="O118" t="s">
        <v>33</v>
      </c>
      <c r="P118" t="s">
        <v>33</v>
      </c>
    </row>
    <row r="119" spans="1:16">
      <c r="A119">
        <v>2</v>
      </c>
      <c r="B119" t="s">
        <v>90</v>
      </c>
      <c r="C119" t="s">
        <v>24</v>
      </c>
      <c r="D119" t="s">
        <v>25</v>
      </c>
      <c r="E119" t="s">
        <v>59</v>
      </c>
      <c r="F119" t="str">
        <f>"9788805079919"</f>
        <v>9788805079919</v>
      </c>
      <c r="G119" t="s">
        <v>131</v>
      </c>
      <c r="H119" t="s">
        <v>132</v>
      </c>
      <c r="I119" t="s">
        <v>133</v>
      </c>
      <c r="J119" t="s">
        <v>30</v>
      </c>
      <c r="K119" t="s">
        <v>134</v>
      </c>
      <c r="L119">
        <v>25.2</v>
      </c>
      <c r="M119">
        <v>2023</v>
      </c>
      <c r="N119" t="s">
        <v>33</v>
      </c>
      <c r="O119" t="s">
        <v>33</v>
      </c>
      <c r="P119" t="s">
        <v>153</v>
      </c>
    </row>
    <row r="120" spans="1:16">
      <c r="A120">
        <v>2</v>
      </c>
      <c r="B120" t="s">
        <v>90</v>
      </c>
      <c r="C120" t="s">
        <v>24</v>
      </c>
      <c r="D120" t="s">
        <v>25</v>
      </c>
      <c r="E120" t="s">
        <v>70</v>
      </c>
      <c r="F120" t="str">
        <f>"9788849421651"</f>
        <v>9788849421651</v>
      </c>
      <c r="G120" t="s">
        <v>71</v>
      </c>
      <c r="H120" t="s">
        <v>89</v>
      </c>
      <c r="I120" t="s">
        <v>29</v>
      </c>
      <c r="J120" t="s">
        <v>30</v>
      </c>
      <c r="K120" t="s">
        <v>73</v>
      </c>
      <c r="L120">
        <v>22.55</v>
      </c>
      <c r="N120" t="s">
        <v>33</v>
      </c>
      <c r="O120" t="s">
        <v>33</v>
      </c>
      <c r="P120" t="s">
        <v>33</v>
      </c>
    </row>
    <row r="121" spans="1:16">
      <c r="A121">
        <v>2</v>
      </c>
      <c r="B121" t="s">
        <v>90</v>
      </c>
      <c r="C121" t="s">
        <v>24</v>
      </c>
      <c r="D121" t="s">
        <v>25</v>
      </c>
      <c r="E121" t="s">
        <v>62</v>
      </c>
      <c r="F121" t="str">
        <f>"9788808550071"</f>
        <v>9788808550071</v>
      </c>
      <c r="G121" t="s">
        <v>63</v>
      </c>
      <c r="H121" t="s">
        <v>139</v>
      </c>
      <c r="I121" t="s">
        <v>140</v>
      </c>
      <c r="J121">
        <v>2</v>
      </c>
      <c r="K121" t="s">
        <v>31</v>
      </c>
      <c r="L121">
        <v>23.1</v>
      </c>
      <c r="N121" t="s">
        <v>33</v>
      </c>
      <c r="O121" t="s">
        <v>32</v>
      </c>
      <c r="P121" t="s">
        <v>33</v>
      </c>
    </row>
    <row r="122" spans="1:16">
      <c r="A122">
        <v>2</v>
      </c>
      <c r="B122" t="s">
        <v>90</v>
      </c>
      <c r="C122" t="s">
        <v>24</v>
      </c>
      <c r="D122" t="s">
        <v>25</v>
      </c>
      <c r="E122" t="s">
        <v>70</v>
      </c>
      <c r="F122" t="str">
        <f>"9788849421644"</f>
        <v>9788849421644</v>
      </c>
      <c r="G122" t="s">
        <v>71</v>
      </c>
      <c r="H122" t="s">
        <v>145</v>
      </c>
      <c r="I122" t="s">
        <v>29</v>
      </c>
      <c r="J122">
        <v>2</v>
      </c>
      <c r="K122" t="s">
        <v>73</v>
      </c>
      <c r="L122">
        <v>30.4</v>
      </c>
      <c r="N122" t="s">
        <v>33</v>
      </c>
      <c r="O122" t="s">
        <v>32</v>
      </c>
      <c r="P122" t="s">
        <v>33</v>
      </c>
    </row>
    <row r="123" spans="1:16">
      <c r="A123">
        <v>2</v>
      </c>
      <c r="B123" t="s">
        <v>91</v>
      </c>
      <c r="C123" t="s">
        <v>24</v>
      </c>
      <c r="D123" t="s">
        <v>92</v>
      </c>
      <c r="E123" t="s">
        <v>70</v>
      </c>
      <c r="F123" t="str">
        <f>"9788808930699"</f>
        <v>9788808930699</v>
      </c>
      <c r="G123" t="s">
        <v>96</v>
      </c>
      <c r="H123" t="s">
        <v>97</v>
      </c>
      <c r="I123" t="s">
        <v>29</v>
      </c>
      <c r="J123">
        <v>1</v>
      </c>
      <c r="K123" t="s">
        <v>31</v>
      </c>
      <c r="L123">
        <v>33</v>
      </c>
      <c r="N123" t="s">
        <v>33</v>
      </c>
      <c r="O123" t="s">
        <v>33</v>
      </c>
      <c r="P123" t="s">
        <v>33</v>
      </c>
    </row>
    <row r="124" spans="1:16">
      <c r="A124">
        <v>2</v>
      </c>
      <c r="B124" t="s">
        <v>91</v>
      </c>
      <c r="C124" t="s">
        <v>24</v>
      </c>
      <c r="D124" t="s">
        <v>92</v>
      </c>
      <c r="E124" t="s">
        <v>80</v>
      </c>
      <c r="F124" t="str">
        <f>"9788869105210"</f>
        <v>9788869105210</v>
      </c>
      <c r="G124" t="s">
        <v>136</v>
      </c>
      <c r="H124" t="s">
        <v>137</v>
      </c>
      <c r="I124" t="s">
        <v>29</v>
      </c>
      <c r="J124" t="s">
        <v>30</v>
      </c>
      <c r="K124" t="s">
        <v>138</v>
      </c>
      <c r="L124">
        <v>35.700000000000003</v>
      </c>
      <c r="N124" t="s">
        <v>33</v>
      </c>
      <c r="O124" t="s">
        <v>33</v>
      </c>
      <c r="P124" t="s">
        <v>33</v>
      </c>
    </row>
    <row r="125" spans="1:16">
      <c r="A125">
        <v>2</v>
      </c>
      <c r="B125" t="s">
        <v>91</v>
      </c>
      <c r="C125" t="s">
        <v>24</v>
      </c>
      <c r="D125" t="s">
        <v>92</v>
      </c>
      <c r="E125" t="s">
        <v>103</v>
      </c>
      <c r="F125" t="str">
        <f>"9788838339028"</f>
        <v>9788838339028</v>
      </c>
      <c r="G125" t="s">
        <v>39</v>
      </c>
      <c r="H125" t="s">
        <v>104</v>
      </c>
      <c r="I125" t="s">
        <v>154</v>
      </c>
      <c r="J125">
        <v>2</v>
      </c>
      <c r="K125" t="s">
        <v>106</v>
      </c>
      <c r="L125">
        <v>24.8</v>
      </c>
      <c r="N125" t="s">
        <v>33</v>
      </c>
      <c r="O125" t="s">
        <v>32</v>
      </c>
      <c r="P125" t="s">
        <v>33</v>
      </c>
    </row>
    <row r="126" spans="1:16">
      <c r="A126">
        <v>2</v>
      </c>
      <c r="B126" t="s">
        <v>91</v>
      </c>
      <c r="C126" t="s">
        <v>24</v>
      </c>
      <c r="D126" t="s">
        <v>92</v>
      </c>
      <c r="E126" t="s">
        <v>59</v>
      </c>
      <c r="F126" t="str">
        <f>"9788805079919"</f>
        <v>9788805079919</v>
      </c>
      <c r="G126" t="s">
        <v>131</v>
      </c>
      <c r="H126" t="s">
        <v>132</v>
      </c>
      <c r="I126" t="s">
        <v>133</v>
      </c>
      <c r="J126" t="s">
        <v>30</v>
      </c>
      <c r="K126" t="s">
        <v>134</v>
      </c>
      <c r="L126">
        <v>25.2</v>
      </c>
      <c r="M126">
        <v>2023</v>
      </c>
      <c r="N126" t="s">
        <v>33</v>
      </c>
      <c r="O126" t="s">
        <v>32</v>
      </c>
      <c r="P126" t="s">
        <v>33</v>
      </c>
    </row>
    <row r="127" spans="1:16">
      <c r="A127">
        <v>2</v>
      </c>
      <c r="B127" t="s">
        <v>91</v>
      </c>
      <c r="C127" t="s">
        <v>24</v>
      </c>
      <c r="D127" t="s">
        <v>92</v>
      </c>
      <c r="E127" t="s">
        <v>38</v>
      </c>
      <c r="F127" t="str">
        <f>"9788853021267"</f>
        <v>9788853021267</v>
      </c>
      <c r="G127" t="s">
        <v>66</v>
      </c>
      <c r="H127" t="s">
        <v>67</v>
      </c>
      <c r="I127" t="s">
        <v>68</v>
      </c>
      <c r="J127" t="s">
        <v>30</v>
      </c>
      <c r="K127" t="s">
        <v>69</v>
      </c>
      <c r="L127">
        <v>31.3</v>
      </c>
      <c r="N127" t="s">
        <v>33</v>
      </c>
      <c r="O127" t="s">
        <v>33</v>
      </c>
      <c r="P127" t="s">
        <v>33</v>
      </c>
    </row>
    <row r="128" spans="1:16">
      <c r="A128">
        <v>2</v>
      </c>
      <c r="B128" t="s">
        <v>91</v>
      </c>
      <c r="C128" t="s">
        <v>24</v>
      </c>
      <c r="D128" t="s">
        <v>92</v>
      </c>
      <c r="E128" t="s">
        <v>38</v>
      </c>
      <c r="F128" t="str">
        <f>"9780194435741"</f>
        <v>9780194435741</v>
      </c>
      <c r="G128" t="s">
        <v>39</v>
      </c>
      <c r="H128" t="s">
        <v>40</v>
      </c>
      <c r="I128" t="s">
        <v>29</v>
      </c>
      <c r="J128" t="s">
        <v>30</v>
      </c>
      <c r="K128" t="s">
        <v>41</v>
      </c>
      <c r="L128">
        <v>39.9</v>
      </c>
      <c r="N128" t="s">
        <v>33</v>
      </c>
      <c r="O128" t="s">
        <v>33</v>
      </c>
      <c r="P128" t="s">
        <v>33</v>
      </c>
    </row>
    <row r="129" spans="1:16">
      <c r="A129">
        <v>2</v>
      </c>
      <c r="B129" t="s">
        <v>91</v>
      </c>
      <c r="C129" t="s">
        <v>24</v>
      </c>
      <c r="D129" t="s">
        <v>92</v>
      </c>
      <c r="E129" t="s">
        <v>98</v>
      </c>
      <c r="F129" t="str">
        <f>"9788800363020"</f>
        <v>9788800363020</v>
      </c>
      <c r="G129" t="s">
        <v>99</v>
      </c>
      <c r="H129" t="s">
        <v>100</v>
      </c>
      <c r="I129" t="s">
        <v>101</v>
      </c>
      <c r="J129" t="s">
        <v>30</v>
      </c>
      <c r="K129" t="s">
        <v>102</v>
      </c>
      <c r="L129">
        <v>28.6</v>
      </c>
      <c r="N129" t="s">
        <v>33</v>
      </c>
      <c r="O129" t="s">
        <v>33</v>
      </c>
      <c r="P129" t="s">
        <v>33</v>
      </c>
    </row>
    <row r="130" spans="1:16">
      <c r="A130">
        <v>2</v>
      </c>
      <c r="B130" t="s">
        <v>91</v>
      </c>
      <c r="C130" t="s">
        <v>24</v>
      </c>
      <c r="D130" t="s">
        <v>92</v>
      </c>
      <c r="E130" t="s">
        <v>107</v>
      </c>
      <c r="F130" t="str">
        <f>"9791220401258"</f>
        <v>9791220401258</v>
      </c>
      <c r="G130" t="s">
        <v>108</v>
      </c>
      <c r="H130" t="s">
        <v>109</v>
      </c>
      <c r="I130" t="s">
        <v>110</v>
      </c>
      <c r="J130" t="s">
        <v>30</v>
      </c>
      <c r="K130" t="s">
        <v>111</v>
      </c>
      <c r="L130">
        <v>23.1</v>
      </c>
      <c r="N130" t="s">
        <v>33</v>
      </c>
      <c r="O130" t="s">
        <v>33</v>
      </c>
      <c r="P130" t="s">
        <v>33</v>
      </c>
    </row>
    <row r="131" spans="1:16">
      <c r="A131">
        <v>2</v>
      </c>
      <c r="B131" t="s">
        <v>91</v>
      </c>
      <c r="C131" t="s">
        <v>24</v>
      </c>
      <c r="D131" t="s">
        <v>92</v>
      </c>
      <c r="E131" t="s">
        <v>77</v>
      </c>
      <c r="F131" t="str">
        <f>"9788839529039"</f>
        <v>9788839529039</v>
      </c>
      <c r="G131" t="s">
        <v>78</v>
      </c>
      <c r="H131" t="s">
        <v>135</v>
      </c>
      <c r="I131" t="s">
        <v>29</v>
      </c>
      <c r="J131">
        <v>2</v>
      </c>
      <c r="K131" t="s">
        <v>58</v>
      </c>
      <c r="L131">
        <v>23.6</v>
      </c>
      <c r="N131" t="s">
        <v>33</v>
      </c>
      <c r="O131" t="s">
        <v>32</v>
      </c>
      <c r="P131" t="s">
        <v>33</v>
      </c>
    </row>
    <row r="132" spans="1:16">
      <c r="A132">
        <v>2</v>
      </c>
      <c r="B132" t="s">
        <v>91</v>
      </c>
      <c r="C132" t="s">
        <v>24</v>
      </c>
      <c r="D132" t="s">
        <v>92</v>
      </c>
      <c r="E132" t="s">
        <v>54</v>
      </c>
      <c r="F132" t="str">
        <f>"9788839538246"</f>
        <v>9788839538246</v>
      </c>
      <c r="G132" t="s">
        <v>55</v>
      </c>
      <c r="H132" t="s">
        <v>127</v>
      </c>
      <c r="I132" t="s">
        <v>57</v>
      </c>
      <c r="J132">
        <v>2</v>
      </c>
      <c r="K132" t="s">
        <v>58</v>
      </c>
      <c r="L132">
        <v>30.6</v>
      </c>
      <c r="N132" t="s">
        <v>33</v>
      </c>
      <c r="O132" t="s">
        <v>32</v>
      </c>
      <c r="P132" t="s">
        <v>33</v>
      </c>
    </row>
    <row r="133" spans="1:16">
      <c r="A133">
        <v>2</v>
      </c>
      <c r="B133" t="s">
        <v>91</v>
      </c>
      <c r="C133" t="s">
        <v>24</v>
      </c>
      <c r="D133" t="s">
        <v>92</v>
      </c>
      <c r="E133" t="s">
        <v>42</v>
      </c>
      <c r="F133" t="str">
        <f>"9788839303486"</f>
        <v>9788839303486</v>
      </c>
      <c r="G133" t="s">
        <v>43</v>
      </c>
      <c r="H133" t="s">
        <v>44</v>
      </c>
      <c r="I133" t="s">
        <v>45</v>
      </c>
      <c r="J133" t="s">
        <v>30</v>
      </c>
      <c r="K133" t="s">
        <v>46</v>
      </c>
      <c r="L133">
        <v>19.25</v>
      </c>
      <c r="N133" t="s">
        <v>33</v>
      </c>
      <c r="O133" t="s">
        <v>33</v>
      </c>
      <c r="P133" t="s">
        <v>33</v>
      </c>
    </row>
    <row r="134" spans="1:16">
      <c r="A134">
        <v>2</v>
      </c>
      <c r="B134" t="s">
        <v>91</v>
      </c>
      <c r="C134" t="s">
        <v>24</v>
      </c>
      <c r="D134" t="s">
        <v>92</v>
      </c>
      <c r="E134" t="s">
        <v>103</v>
      </c>
      <c r="F134" t="str">
        <f>"9788838339011"</f>
        <v>9788838339011</v>
      </c>
      <c r="G134" t="s">
        <v>39</v>
      </c>
      <c r="H134" t="s">
        <v>104</v>
      </c>
      <c r="I134" t="s">
        <v>105</v>
      </c>
      <c r="J134">
        <v>1</v>
      </c>
      <c r="K134" t="s">
        <v>106</v>
      </c>
      <c r="L134">
        <v>24.8</v>
      </c>
      <c r="N134" t="s">
        <v>33</v>
      </c>
      <c r="O134" t="s">
        <v>33</v>
      </c>
      <c r="P134" t="s">
        <v>33</v>
      </c>
    </row>
    <row r="135" spans="1:16">
      <c r="A135">
        <v>2</v>
      </c>
      <c r="B135" t="s">
        <v>91</v>
      </c>
      <c r="C135" t="s">
        <v>24</v>
      </c>
      <c r="D135" t="s">
        <v>92</v>
      </c>
      <c r="E135" t="s">
        <v>54</v>
      </c>
      <c r="F135" t="str">
        <f>"9788839538239"</f>
        <v>9788839538239</v>
      </c>
      <c r="G135" t="s">
        <v>55</v>
      </c>
      <c r="H135" t="s">
        <v>56</v>
      </c>
      <c r="I135" t="s">
        <v>57</v>
      </c>
      <c r="J135">
        <v>1</v>
      </c>
      <c r="K135" t="s">
        <v>58</v>
      </c>
      <c r="L135">
        <v>31.9</v>
      </c>
      <c r="N135" t="s">
        <v>33</v>
      </c>
      <c r="O135" t="s">
        <v>33</v>
      </c>
      <c r="P135" t="s">
        <v>33</v>
      </c>
    </row>
    <row r="136" spans="1:16">
      <c r="A136">
        <v>2</v>
      </c>
      <c r="B136" t="s">
        <v>91</v>
      </c>
      <c r="C136" t="s">
        <v>24</v>
      </c>
      <c r="D136" t="s">
        <v>92</v>
      </c>
      <c r="E136" t="s">
        <v>70</v>
      </c>
      <c r="F136" t="str">
        <f>"9788808756879"</f>
        <v>9788808756879</v>
      </c>
      <c r="G136" t="s">
        <v>96</v>
      </c>
      <c r="H136" t="s">
        <v>155</v>
      </c>
      <c r="I136" t="s">
        <v>29</v>
      </c>
      <c r="J136">
        <v>2</v>
      </c>
      <c r="K136" t="s">
        <v>31</v>
      </c>
      <c r="L136">
        <v>32.299999999999997</v>
      </c>
      <c r="N136" t="s">
        <v>33</v>
      </c>
      <c r="O136" t="s">
        <v>32</v>
      </c>
      <c r="P136" t="s">
        <v>33</v>
      </c>
    </row>
    <row r="137" spans="1:16">
      <c r="A137">
        <v>2</v>
      </c>
      <c r="B137" t="s">
        <v>91</v>
      </c>
      <c r="C137" t="s">
        <v>24</v>
      </c>
      <c r="D137" t="s">
        <v>92</v>
      </c>
      <c r="E137" t="s">
        <v>51</v>
      </c>
      <c r="F137" t="str">
        <f>"9788839302809"</f>
        <v>9788839302809</v>
      </c>
      <c r="G137" t="s">
        <v>52</v>
      </c>
      <c r="H137" t="s">
        <v>53</v>
      </c>
      <c r="I137" t="s">
        <v>29</v>
      </c>
      <c r="J137" t="s">
        <v>30</v>
      </c>
      <c r="K137" t="s">
        <v>46</v>
      </c>
      <c r="L137">
        <v>23.15</v>
      </c>
      <c r="N137" t="s">
        <v>33</v>
      </c>
      <c r="O137" t="s">
        <v>33</v>
      </c>
      <c r="P137" t="s">
        <v>33</v>
      </c>
    </row>
    <row r="138" spans="1:16">
      <c r="A138">
        <v>2</v>
      </c>
      <c r="B138" t="s">
        <v>91</v>
      </c>
      <c r="C138" t="s">
        <v>24</v>
      </c>
      <c r="D138" t="s">
        <v>92</v>
      </c>
      <c r="E138" t="s">
        <v>103</v>
      </c>
      <c r="F138" t="str">
        <f>"9788858336588"</f>
        <v>9788858336588</v>
      </c>
      <c r="G138" t="s">
        <v>156</v>
      </c>
      <c r="H138" t="s">
        <v>157</v>
      </c>
      <c r="I138" t="s">
        <v>158</v>
      </c>
      <c r="J138" t="s">
        <v>30</v>
      </c>
      <c r="K138" t="s">
        <v>159</v>
      </c>
      <c r="L138">
        <v>25.7</v>
      </c>
      <c r="N138" t="s">
        <v>33</v>
      </c>
      <c r="O138" t="s">
        <v>32</v>
      </c>
      <c r="P138" t="s">
        <v>33</v>
      </c>
    </row>
    <row r="139" spans="1:16">
      <c r="A139">
        <v>2</v>
      </c>
      <c r="B139" t="s">
        <v>91</v>
      </c>
      <c r="C139" t="s">
        <v>24</v>
      </c>
      <c r="D139" t="s">
        <v>92</v>
      </c>
      <c r="E139" t="s">
        <v>149</v>
      </c>
      <c r="F139" t="str">
        <f>"9788808949523"</f>
        <v>9788808949523</v>
      </c>
      <c r="G139" t="s">
        <v>160</v>
      </c>
      <c r="H139" t="s">
        <v>161</v>
      </c>
      <c r="I139" t="s">
        <v>29</v>
      </c>
      <c r="J139">
        <v>1</v>
      </c>
      <c r="K139" t="s">
        <v>31</v>
      </c>
      <c r="L139">
        <v>22.6</v>
      </c>
      <c r="N139" t="s">
        <v>33</v>
      </c>
      <c r="O139" t="s">
        <v>32</v>
      </c>
      <c r="P139" t="s">
        <v>33</v>
      </c>
    </row>
    <row r="140" spans="1:16">
      <c r="A140">
        <v>2</v>
      </c>
      <c r="B140" t="s">
        <v>112</v>
      </c>
      <c r="C140" t="s">
        <v>24</v>
      </c>
      <c r="D140" t="s">
        <v>113</v>
      </c>
      <c r="E140" t="s">
        <v>70</v>
      </c>
      <c r="F140" t="str">
        <f>"9788808756879"</f>
        <v>9788808756879</v>
      </c>
      <c r="G140" t="s">
        <v>96</v>
      </c>
      <c r="H140" t="s">
        <v>155</v>
      </c>
      <c r="I140" t="s">
        <v>29</v>
      </c>
      <c r="J140">
        <v>2</v>
      </c>
      <c r="K140" t="s">
        <v>31</v>
      </c>
      <c r="L140">
        <v>32.299999999999997</v>
      </c>
      <c r="N140" t="s">
        <v>33</v>
      </c>
      <c r="O140" t="s">
        <v>32</v>
      </c>
      <c r="P140" t="s">
        <v>33</v>
      </c>
    </row>
    <row r="141" spans="1:16">
      <c r="A141">
        <v>2</v>
      </c>
      <c r="B141" t="s">
        <v>112</v>
      </c>
      <c r="C141" t="s">
        <v>24</v>
      </c>
      <c r="D141" t="s">
        <v>113</v>
      </c>
      <c r="E141" t="s">
        <v>51</v>
      </c>
      <c r="F141" t="str">
        <f>"9788839302809"</f>
        <v>9788839302809</v>
      </c>
      <c r="G141" t="s">
        <v>52</v>
      </c>
      <c r="H141" t="s">
        <v>53</v>
      </c>
      <c r="I141" t="s">
        <v>29</v>
      </c>
      <c r="J141" t="s">
        <v>30</v>
      </c>
      <c r="K141" t="s">
        <v>46</v>
      </c>
      <c r="L141">
        <v>23.15</v>
      </c>
      <c r="N141" t="s">
        <v>33</v>
      </c>
      <c r="O141" t="s">
        <v>33</v>
      </c>
      <c r="P141" t="s">
        <v>33</v>
      </c>
    </row>
    <row r="142" spans="1:16">
      <c r="A142">
        <v>2</v>
      </c>
      <c r="B142" t="s">
        <v>112</v>
      </c>
      <c r="C142" t="s">
        <v>24</v>
      </c>
      <c r="D142" t="s">
        <v>113</v>
      </c>
      <c r="E142" t="s">
        <v>116</v>
      </c>
      <c r="F142" t="str">
        <f>"9788848266284"</f>
        <v>9788848266284</v>
      </c>
      <c r="G142" t="s">
        <v>117</v>
      </c>
      <c r="H142" t="s">
        <v>118</v>
      </c>
      <c r="I142" t="s">
        <v>119</v>
      </c>
      <c r="J142">
        <v>1</v>
      </c>
      <c r="K142" t="s">
        <v>120</v>
      </c>
      <c r="L142">
        <v>27.4</v>
      </c>
      <c r="N142" t="s">
        <v>33</v>
      </c>
      <c r="O142" t="s">
        <v>33</v>
      </c>
      <c r="P142" t="s">
        <v>33</v>
      </c>
    </row>
    <row r="143" spans="1:16">
      <c r="A143">
        <v>2</v>
      </c>
      <c r="B143" t="s">
        <v>112</v>
      </c>
      <c r="C143" t="s">
        <v>24</v>
      </c>
      <c r="D143" t="s">
        <v>113</v>
      </c>
      <c r="E143" t="s">
        <v>98</v>
      </c>
      <c r="F143" t="str">
        <f>"9788800363020"</f>
        <v>9788800363020</v>
      </c>
      <c r="G143" t="s">
        <v>99</v>
      </c>
      <c r="H143" t="s">
        <v>100</v>
      </c>
      <c r="I143" t="s">
        <v>101</v>
      </c>
      <c r="J143" t="s">
        <v>30</v>
      </c>
      <c r="K143" t="s">
        <v>102</v>
      </c>
      <c r="L143">
        <v>28.6</v>
      </c>
      <c r="N143" t="s">
        <v>33</v>
      </c>
      <c r="O143" t="s">
        <v>33</v>
      </c>
      <c r="P143" t="s">
        <v>33</v>
      </c>
    </row>
    <row r="144" spans="1:16">
      <c r="A144">
        <v>2</v>
      </c>
      <c r="B144" t="s">
        <v>112</v>
      </c>
      <c r="C144" t="s">
        <v>24</v>
      </c>
      <c r="D144" t="s">
        <v>113</v>
      </c>
      <c r="E144" t="s">
        <v>42</v>
      </c>
      <c r="F144" t="str">
        <f>"9788839303486"</f>
        <v>9788839303486</v>
      </c>
      <c r="G144" t="s">
        <v>43</v>
      </c>
      <c r="H144" t="s">
        <v>44</v>
      </c>
      <c r="I144" t="s">
        <v>45</v>
      </c>
      <c r="J144" t="s">
        <v>30</v>
      </c>
      <c r="K144" t="s">
        <v>46</v>
      </c>
      <c r="L144">
        <v>19.25</v>
      </c>
      <c r="N144" t="s">
        <v>33</v>
      </c>
      <c r="O144" t="s">
        <v>33</v>
      </c>
      <c r="P144" t="s">
        <v>33</v>
      </c>
    </row>
    <row r="145" spans="1:16">
      <c r="A145">
        <v>2</v>
      </c>
      <c r="B145" t="s">
        <v>112</v>
      </c>
      <c r="C145" t="s">
        <v>24</v>
      </c>
      <c r="D145" t="s">
        <v>113</v>
      </c>
      <c r="E145" t="s">
        <v>38</v>
      </c>
      <c r="F145" t="str">
        <f>"9788853021267"</f>
        <v>9788853021267</v>
      </c>
      <c r="G145" t="s">
        <v>66</v>
      </c>
      <c r="H145" t="s">
        <v>67</v>
      </c>
      <c r="I145" t="s">
        <v>68</v>
      </c>
      <c r="J145" t="s">
        <v>30</v>
      </c>
      <c r="K145" t="s">
        <v>69</v>
      </c>
      <c r="L145">
        <v>31.3</v>
      </c>
      <c r="N145" t="s">
        <v>33</v>
      </c>
      <c r="O145" t="s">
        <v>33</v>
      </c>
      <c r="P145" t="s">
        <v>33</v>
      </c>
    </row>
    <row r="146" spans="1:16">
      <c r="A146">
        <v>2</v>
      </c>
      <c r="B146" t="s">
        <v>112</v>
      </c>
      <c r="C146" t="s">
        <v>24</v>
      </c>
      <c r="D146" t="s">
        <v>113</v>
      </c>
      <c r="E146" t="s">
        <v>59</v>
      </c>
      <c r="F146" t="str">
        <f>"9788805079919"</f>
        <v>9788805079919</v>
      </c>
      <c r="G146" t="s">
        <v>131</v>
      </c>
      <c r="H146" t="s">
        <v>132</v>
      </c>
      <c r="I146" t="s">
        <v>133</v>
      </c>
      <c r="J146" t="s">
        <v>30</v>
      </c>
      <c r="K146" t="s">
        <v>134</v>
      </c>
      <c r="L146">
        <v>25.2</v>
      </c>
      <c r="M146">
        <v>2023</v>
      </c>
      <c r="N146" t="s">
        <v>33</v>
      </c>
      <c r="O146" t="s">
        <v>32</v>
      </c>
      <c r="P146" t="s">
        <v>33</v>
      </c>
    </row>
    <row r="147" spans="1:16">
      <c r="A147">
        <v>2</v>
      </c>
      <c r="B147" t="s">
        <v>112</v>
      </c>
      <c r="C147" t="s">
        <v>24</v>
      </c>
      <c r="D147" t="s">
        <v>113</v>
      </c>
      <c r="E147" t="s">
        <v>77</v>
      </c>
      <c r="F147" t="str">
        <f>"9788839529039"</f>
        <v>9788839529039</v>
      </c>
      <c r="G147" t="s">
        <v>78</v>
      </c>
      <c r="H147" t="s">
        <v>135</v>
      </c>
      <c r="I147" t="s">
        <v>29</v>
      </c>
      <c r="J147">
        <v>2</v>
      </c>
      <c r="K147" t="s">
        <v>58</v>
      </c>
      <c r="L147">
        <v>23.6</v>
      </c>
      <c r="N147" t="s">
        <v>33</v>
      </c>
      <c r="O147" t="s">
        <v>32</v>
      </c>
      <c r="P147" t="s">
        <v>33</v>
      </c>
    </row>
    <row r="148" spans="1:16">
      <c r="A148">
        <v>2</v>
      </c>
      <c r="B148" t="s">
        <v>112</v>
      </c>
      <c r="C148" t="s">
        <v>24</v>
      </c>
      <c r="D148" t="s">
        <v>113</v>
      </c>
      <c r="E148" t="s">
        <v>121</v>
      </c>
      <c r="F148" t="str">
        <f>"9788824792417"</f>
        <v>9788824792417</v>
      </c>
      <c r="G148" t="s">
        <v>122</v>
      </c>
      <c r="H148" t="s">
        <v>123</v>
      </c>
      <c r="I148" t="s">
        <v>110</v>
      </c>
      <c r="J148" t="s">
        <v>30</v>
      </c>
      <c r="K148" t="s">
        <v>111</v>
      </c>
      <c r="L148">
        <v>33.1</v>
      </c>
      <c r="N148" t="s">
        <v>33</v>
      </c>
      <c r="O148" t="s">
        <v>33</v>
      </c>
      <c r="P148" t="s">
        <v>33</v>
      </c>
    </row>
    <row r="149" spans="1:16">
      <c r="A149">
        <v>2</v>
      </c>
      <c r="B149" t="s">
        <v>112</v>
      </c>
      <c r="C149" t="s">
        <v>24</v>
      </c>
      <c r="D149" t="s">
        <v>113</v>
      </c>
      <c r="E149" t="s">
        <v>70</v>
      </c>
      <c r="F149" t="str">
        <f>"9788808930699"</f>
        <v>9788808930699</v>
      </c>
      <c r="G149" t="s">
        <v>96</v>
      </c>
      <c r="H149" t="s">
        <v>97</v>
      </c>
      <c r="I149" t="s">
        <v>29</v>
      </c>
      <c r="J149">
        <v>1</v>
      </c>
      <c r="K149" t="s">
        <v>31</v>
      </c>
      <c r="L149">
        <v>33</v>
      </c>
      <c r="N149" t="s">
        <v>33</v>
      </c>
      <c r="O149" t="s">
        <v>33</v>
      </c>
      <c r="P149" t="s">
        <v>33</v>
      </c>
    </row>
    <row r="150" spans="1:16">
      <c r="A150">
        <v>2</v>
      </c>
      <c r="B150" t="s">
        <v>112</v>
      </c>
      <c r="C150" t="s">
        <v>24</v>
      </c>
      <c r="D150" t="s">
        <v>113</v>
      </c>
      <c r="E150" t="s">
        <v>116</v>
      </c>
      <c r="F150" t="str">
        <f>"9788848266321"</f>
        <v>9788848266321</v>
      </c>
      <c r="G150" t="s">
        <v>117</v>
      </c>
      <c r="H150" t="s">
        <v>118</v>
      </c>
      <c r="I150" t="s">
        <v>162</v>
      </c>
      <c r="J150">
        <v>2</v>
      </c>
      <c r="K150" t="s">
        <v>120</v>
      </c>
      <c r="L150">
        <v>26.4</v>
      </c>
      <c r="N150" t="s">
        <v>33</v>
      </c>
      <c r="O150" t="s">
        <v>32</v>
      </c>
      <c r="P150" t="s">
        <v>33</v>
      </c>
    </row>
    <row r="151" spans="1:16">
      <c r="A151">
        <v>2</v>
      </c>
      <c r="B151" t="s">
        <v>112</v>
      </c>
      <c r="C151" t="s">
        <v>24</v>
      </c>
      <c r="D151" t="s">
        <v>113</v>
      </c>
      <c r="E151" t="s">
        <v>54</v>
      </c>
      <c r="F151" t="str">
        <f>"9788839538239"</f>
        <v>9788839538239</v>
      </c>
      <c r="G151" t="s">
        <v>55</v>
      </c>
      <c r="H151" t="s">
        <v>56</v>
      </c>
      <c r="I151" t="s">
        <v>57</v>
      </c>
      <c r="J151">
        <v>1</v>
      </c>
      <c r="K151" t="s">
        <v>58</v>
      </c>
      <c r="L151">
        <v>31.9</v>
      </c>
      <c r="N151" t="s">
        <v>33</v>
      </c>
      <c r="O151" t="s">
        <v>33</v>
      </c>
      <c r="P151" t="s">
        <v>33</v>
      </c>
    </row>
    <row r="152" spans="1:16">
      <c r="A152">
        <v>2</v>
      </c>
      <c r="B152" t="s">
        <v>112</v>
      </c>
      <c r="C152" t="s">
        <v>24</v>
      </c>
      <c r="D152" t="s">
        <v>113</v>
      </c>
      <c r="E152" t="s">
        <v>74</v>
      </c>
      <c r="F152" t="str">
        <f>"9788808520128"</f>
        <v>9788808520128</v>
      </c>
      <c r="G152" t="s">
        <v>124</v>
      </c>
      <c r="H152" t="s">
        <v>125</v>
      </c>
      <c r="I152" t="s">
        <v>29</v>
      </c>
      <c r="J152" t="s">
        <v>30</v>
      </c>
      <c r="K152" t="s">
        <v>31</v>
      </c>
      <c r="L152">
        <v>24.6</v>
      </c>
      <c r="N152" t="s">
        <v>33</v>
      </c>
      <c r="O152" t="s">
        <v>33</v>
      </c>
      <c r="P152" t="s">
        <v>33</v>
      </c>
    </row>
    <row r="153" spans="1:16">
      <c r="A153">
        <v>2</v>
      </c>
      <c r="B153" t="s">
        <v>112</v>
      </c>
      <c r="C153" t="s">
        <v>24</v>
      </c>
      <c r="D153" t="s">
        <v>113</v>
      </c>
      <c r="E153" t="s">
        <v>38</v>
      </c>
      <c r="F153" t="str">
        <f>"9780194435741"</f>
        <v>9780194435741</v>
      </c>
      <c r="G153" t="s">
        <v>39</v>
      </c>
      <c r="H153" t="s">
        <v>40</v>
      </c>
      <c r="I153" t="s">
        <v>29</v>
      </c>
      <c r="J153" t="s">
        <v>30</v>
      </c>
      <c r="K153" t="s">
        <v>41</v>
      </c>
      <c r="L153">
        <v>39.9</v>
      </c>
      <c r="N153" t="s">
        <v>33</v>
      </c>
      <c r="O153" t="s">
        <v>33</v>
      </c>
      <c r="P153" t="s">
        <v>33</v>
      </c>
    </row>
    <row r="154" spans="1:16">
      <c r="A154">
        <v>2</v>
      </c>
      <c r="B154" t="s">
        <v>112</v>
      </c>
      <c r="C154" t="s">
        <v>24</v>
      </c>
      <c r="D154" t="s">
        <v>113</v>
      </c>
      <c r="E154" t="s">
        <v>80</v>
      </c>
      <c r="F154" t="str">
        <f>"9788869105210"</f>
        <v>9788869105210</v>
      </c>
      <c r="G154" t="s">
        <v>136</v>
      </c>
      <c r="H154" t="s">
        <v>137</v>
      </c>
      <c r="I154" t="s">
        <v>29</v>
      </c>
      <c r="J154" t="s">
        <v>30</v>
      </c>
      <c r="K154" t="s">
        <v>138</v>
      </c>
      <c r="L154">
        <v>35.700000000000003</v>
      </c>
      <c r="N154" t="s">
        <v>33</v>
      </c>
      <c r="O154" t="s">
        <v>33</v>
      </c>
      <c r="P154" t="s">
        <v>33</v>
      </c>
    </row>
    <row r="155" spans="1:16">
      <c r="A155">
        <v>2</v>
      </c>
      <c r="B155" t="s">
        <v>112</v>
      </c>
      <c r="C155" t="s">
        <v>24</v>
      </c>
      <c r="D155" t="s">
        <v>113</v>
      </c>
      <c r="E155" t="s">
        <v>149</v>
      </c>
      <c r="F155" t="str">
        <f>"9788808402691"</f>
        <v>9788808402691</v>
      </c>
      <c r="G155" t="s">
        <v>163</v>
      </c>
      <c r="H155" t="s">
        <v>164</v>
      </c>
      <c r="I155" t="s">
        <v>29</v>
      </c>
      <c r="J155" t="s">
        <v>30</v>
      </c>
      <c r="K155" t="s">
        <v>31</v>
      </c>
      <c r="L155">
        <v>43.4</v>
      </c>
      <c r="N155" t="s">
        <v>33</v>
      </c>
      <c r="O155" t="s">
        <v>32</v>
      </c>
      <c r="P155" t="s">
        <v>33</v>
      </c>
    </row>
    <row r="156" spans="1:16">
      <c r="A156">
        <v>2</v>
      </c>
      <c r="B156" t="s">
        <v>112</v>
      </c>
      <c r="C156" t="s">
        <v>24</v>
      </c>
      <c r="D156" t="s">
        <v>113</v>
      </c>
      <c r="E156" t="s">
        <v>54</v>
      </c>
      <c r="F156" t="str">
        <f>"9788839538246"</f>
        <v>9788839538246</v>
      </c>
      <c r="G156" t="s">
        <v>55</v>
      </c>
      <c r="H156" t="s">
        <v>127</v>
      </c>
      <c r="I156" t="s">
        <v>57</v>
      </c>
      <c r="J156">
        <v>2</v>
      </c>
      <c r="K156" t="s">
        <v>58</v>
      </c>
      <c r="L156">
        <v>30.6</v>
      </c>
      <c r="N156" t="s">
        <v>33</v>
      </c>
      <c r="O156" t="s">
        <v>32</v>
      </c>
      <c r="P156" t="s">
        <v>33</v>
      </c>
    </row>
    <row r="157" spans="1:16">
      <c r="A157">
        <v>2</v>
      </c>
      <c r="B157" t="s">
        <v>126</v>
      </c>
      <c r="C157" t="s">
        <v>24</v>
      </c>
      <c r="D157" t="s">
        <v>113</v>
      </c>
      <c r="E157" t="s">
        <v>51</v>
      </c>
      <c r="F157" t="str">
        <f>"9788839302809"</f>
        <v>9788839302809</v>
      </c>
      <c r="G157" t="s">
        <v>52</v>
      </c>
      <c r="H157" t="s">
        <v>53</v>
      </c>
      <c r="I157" t="s">
        <v>29</v>
      </c>
      <c r="J157" t="s">
        <v>30</v>
      </c>
      <c r="K157" t="s">
        <v>46</v>
      </c>
      <c r="L157">
        <v>23.15</v>
      </c>
      <c r="N157" t="s">
        <v>33</v>
      </c>
      <c r="O157" t="s">
        <v>33</v>
      </c>
      <c r="P157" t="s">
        <v>33</v>
      </c>
    </row>
    <row r="158" spans="1:16">
      <c r="A158">
        <v>2</v>
      </c>
      <c r="B158" t="s">
        <v>126</v>
      </c>
      <c r="C158" t="s">
        <v>24</v>
      </c>
      <c r="D158" t="s">
        <v>113</v>
      </c>
      <c r="E158" t="s">
        <v>54</v>
      </c>
      <c r="F158" t="str">
        <f>"9788839538246"</f>
        <v>9788839538246</v>
      </c>
      <c r="G158" t="s">
        <v>55</v>
      </c>
      <c r="H158" t="s">
        <v>127</v>
      </c>
      <c r="I158" t="s">
        <v>57</v>
      </c>
      <c r="J158">
        <v>2</v>
      </c>
      <c r="K158" t="s">
        <v>58</v>
      </c>
      <c r="L158">
        <v>30.6</v>
      </c>
      <c r="N158" t="s">
        <v>33</v>
      </c>
      <c r="O158" t="s">
        <v>32</v>
      </c>
      <c r="P158" t="s">
        <v>33</v>
      </c>
    </row>
    <row r="159" spans="1:16">
      <c r="A159">
        <v>2</v>
      </c>
      <c r="B159" t="s">
        <v>126</v>
      </c>
      <c r="C159" t="s">
        <v>24</v>
      </c>
      <c r="D159" t="s">
        <v>113</v>
      </c>
      <c r="E159" t="s">
        <v>42</v>
      </c>
      <c r="F159" t="str">
        <f>"9788839303486"</f>
        <v>9788839303486</v>
      </c>
      <c r="G159" t="s">
        <v>43</v>
      </c>
      <c r="H159" t="s">
        <v>44</v>
      </c>
      <c r="I159" t="s">
        <v>45</v>
      </c>
      <c r="J159" t="s">
        <v>30</v>
      </c>
      <c r="K159" t="s">
        <v>46</v>
      </c>
      <c r="L159">
        <v>19.25</v>
      </c>
      <c r="N159" t="s">
        <v>33</v>
      </c>
      <c r="O159" t="s">
        <v>33</v>
      </c>
      <c r="P159" t="s">
        <v>33</v>
      </c>
    </row>
    <row r="160" spans="1:16">
      <c r="A160">
        <v>2</v>
      </c>
      <c r="B160" t="s">
        <v>126</v>
      </c>
      <c r="C160" t="s">
        <v>24</v>
      </c>
      <c r="D160" t="s">
        <v>113</v>
      </c>
      <c r="E160" t="s">
        <v>149</v>
      </c>
      <c r="F160" t="str">
        <f>"9788808402691"</f>
        <v>9788808402691</v>
      </c>
      <c r="G160" t="s">
        <v>163</v>
      </c>
      <c r="H160" t="s">
        <v>164</v>
      </c>
      <c r="I160" t="s">
        <v>29</v>
      </c>
      <c r="J160" t="s">
        <v>30</v>
      </c>
      <c r="K160" t="s">
        <v>31</v>
      </c>
      <c r="L160">
        <v>43.4</v>
      </c>
      <c r="N160" t="s">
        <v>33</v>
      </c>
      <c r="O160" t="s">
        <v>32</v>
      </c>
      <c r="P160" t="s">
        <v>33</v>
      </c>
    </row>
    <row r="161" spans="1:16">
      <c r="A161">
        <v>2</v>
      </c>
      <c r="B161" t="s">
        <v>126</v>
      </c>
      <c r="C161" t="s">
        <v>24</v>
      </c>
      <c r="D161" t="s">
        <v>113</v>
      </c>
      <c r="E161" t="s">
        <v>70</v>
      </c>
      <c r="F161" t="str">
        <f>"9788808930699"</f>
        <v>9788808930699</v>
      </c>
      <c r="G161" t="s">
        <v>96</v>
      </c>
      <c r="H161" t="s">
        <v>97</v>
      </c>
      <c r="I161" t="s">
        <v>29</v>
      </c>
      <c r="J161">
        <v>1</v>
      </c>
      <c r="K161" t="s">
        <v>31</v>
      </c>
      <c r="L161">
        <v>33</v>
      </c>
      <c r="N161" t="s">
        <v>33</v>
      </c>
      <c r="O161" t="s">
        <v>33</v>
      </c>
      <c r="P161" t="s">
        <v>33</v>
      </c>
    </row>
    <row r="162" spans="1:16">
      <c r="A162">
        <v>2</v>
      </c>
      <c r="B162" t="s">
        <v>126</v>
      </c>
      <c r="C162" t="s">
        <v>24</v>
      </c>
      <c r="D162" t="s">
        <v>113</v>
      </c>
      <c r="E162" t="s">
        <v>70</v>
      </c>
      <c r="F162" t="str">
        <f>"9788808756879"</f>
        <v>9788808756879</v>
      </c>
      <c r="G162" t="s">
        <v>96</v>
      </c>
      <c r="H162" t="s">
        <v>155</v>
      </c>
      <c r="I162" t="s">
        <v>29</v>
      </c>
      <c r="J162">
        <v>2</v>
      </c>
      <c r="K162" t="s">
        <v>31</v>
      </c>
      <c r="L162">
        <v>32.299999999999997</v>
      </c>
      <c r="N162" t="s">
        <v>33</v>
      </c>
      <c r="O162" t="s">
        <v>32</v>
      </c>
      <c r="P162" t="s">
        <v>33</v>
      </c>
    </row>
    <row r="163" spans="1:16">
      <c r="A163">
        <v>2</v>
      </c>
      <c r="B163" t="s">
        <v>126</v>
      </c>
      <c r="C163" t="s">
        <v>24</v>
      </c>
      <c r="D163" t="s">
        <v>113</v>
      </c>
      <c r="E163" t="s">
        <v>59</v>
      </c>
      <c r="F163" t="str">
        <f>"9788805079919"</f>
        <v>9788805079919</v>
      </c>
      <c r="G163" t="s">
        <v>131</v>
      </c>
      <c r="H163" t="s">
        <v>132</v>
      </c>
      <c r="I163" t="s">
        <v>133</v>
      </c>
      <c r="J163" t="s">
        <v>30</v>
      </c>
      <c r="K163" t="s">
        <v>134</v>
      </c>
      <c r="L163">
        <v>25.2</v>
      </c>
      <c r="M163">
        <v>2023</v>
      </c>
      <c r="N163" t="s">
        <v>33</v>
      </c>
      <c r="O163" t="s">
        <v>32</v>
      </c>
      <c r="P163" t="s">
        <v>33</v>
      </c>
    </row>
    <row r="164" spans="1:16">
      <c r="A164">
        <v>2</v>
      </c>
      <c r="B164" t="s">
        <v>126</v>
      </c>
      <c r="C164" t="s">
        <v>24</v>
      </c>
      <c r="D164" t="s">
        <v>113</v>
      </c>
      <c r="E164" t="s">
        <v>80</v>
      </c>
      <c r="F164" t="str">
        <f>"9788869105210"</f>
        <v>9788869105210</v>
      </c>
      <c r="G164" t="s">
        <v>136</v>
      </c>
      <c r="H164" t="s">
        <v>137</v>
      </c>
      <c r="I164" t="s">
        <v>29</v>
      </c>
      <c r="J164" t="s">
        <v>30</v>
      </c>
      <c r="K164" t="s">
        <v>138</v>
      </c>
      <c r="L164">
        <v>35.700000000000003</v>
      </c>
      <c r="N164" t="s">
        <v>33</v>
      </c>
      <c r="O164" t="s">
        <v>33</v>
      </c>
      <c r="P164" t="s">
        <v>33</v>
      </c>
    </row>
    <row r="165" spans="1:16">
      <c r="A165">
        <v>2</v>
      </c>
      <c r="B165" t="s">
        <v>126</v>
      </c>
      <c r="C165" t="s">
        <v>24</v>
      </c>
      <c r="D165" t="s">
        <v>113</v>
      </c>
      <c r="E165" t="s">
        <v>38</v>
      </c>
      <c r="F165" t="str">
        <f>"9780194435741"</f>
        <v>9780194435741</v>
      </c>
      <c r="G165" t="s">
        <v>39</v>
      </c>
      <c r="H165" t="s">
        <v>40</v>
      </c>
      <c r="I165" t="s">
        <v>29</v>
      </c>
      <c r="J165" t="s">
        <v>30</v>
      </c>
      <c r="K165" t="s">
        <v>41</v>
      </c>
      <c r="L165">
        <v>39.9</v>
      </c>
      <c r="N165" t="s">
        <v>33</v>
      </c>
      <c r="O165" t="s">
        <v>33</v>
      </c>
      <c r="P165" t="s">
        <v>33</v>
      </c>
    </row>
    <row r="166" spans="1:16">
      <c r="A166">
        <v>2</v>
      </c>
      <c r="B166" t="s">
        <v>126</v>
      </c>
      <c r="C166" t="s">
        <v>24</v>
      </c>
      <c r="D166" t="s">
        <v>113</v>
      </c>
      <c r="E166" t="s">
        <v>74</v>
      </c>
      <c r="F166" t="str">
        <f>"9788808520128"</f>
        <v>9788808520128</v>
      </c>
      <c r="G166" t="s">
        <v>124</v>
      </c>
      <c r="H166" t="s">
        <v>125</v>
      </c>
      <c r="I166" t="s">
        <v>29</v>
      </c>
      <c r="J166" t="s">
        <v>30</v>
      </c>
      <c r="K166" t="s">
        <v>31</v>
      </c>
      <c r="L166">
        <v>24.6</v>
      </c>
      <c r="N166" t="s">
        <v>33</v>
      </c>
      <c r="O166" t="s">
        <v>33</v>
      </c>
      <c r="P166" t="s">
        <v>33</v>
      </c>
    </row>
    <row r="167" spans="1:16">
      <c r="A167">
        <v>2</v>
      </c>
      <c r="B167" t="s">
        <v>126</v>
      </c>
      <c r="C167" t="s">
        <v>24</v>
      </c>
      <c r="D167" t="s">
        <v>113</v>
      </c>
      <c r="E167" t="s">
        <v>77</v>
      </c>
      <c r="F167" t="str">
        <f>"9788839529039"</f>
        <v>9788839529039</v>
      </c>
      <c r="G167" t="s">
        <v>78</v>
      </c>
      <c r="H167" t="s">
        <v>135</v>
      </c>
      <c r="I167" t="s">
        <v>29</v>
      </c>
      <c r="J167">
        <v>2</v>
      </c>
      <c r="K167" t="s">
        <v>58</v>
      </c>
      <c r="L167">
        <v>23.6</v>
      </c>
      <c r="N167" t="s">
        <v>33</v>
      </c>
      <c r="O167" t="s">
        <v>32</v>
      </c>
      <c r="P167" t="s">
        <v>33</v>
      </c>
    </row>
    <row r="168" spans="1:16">
      <c r="A168">
        <v>2</v>
      </c>
      <c r="B168" t="s">
        <v>126</v>
      </c>
      <c r="C168" t="s">
        <v>24</v>
      </c>
      <c r="D168" t="s">
        <v>113</v>
      </c>
      <c r="E168" t="s">
        <v>38</v>
      </c>
      <c r="F168" t="str">
        <f>"9788853021267"</f>
        <v>9788853021267</v>
      </c>
      <c r="G168" t="s">
        <v>66</v>
      </c>
      <c r="H168" t="s">
        <v>67</v>
      </c>
      <c r="I168" t="s">
        <v>68</v>
      </c>
      <c r="J168" t="s">
        <v>30</v>
      </c>
      <c r="K168" t="s">
        <v>69</v>
      </c>
      <c r="L168">
        <v>31.3</v>
      </c>
      <c r="N168" t="s">
        <v>33</v>
      </c>
      <c r="O168" t="s">
        <v>33</v>
      </c>
      <c r="P168" t="s">
        <v>33</v>
      </c>
    </row>
    <row r="169" spans="1:16">
      <c r="A169">
        <v>2</v>
      </c>
      <c r="B169" t="s">
        <v>126</v>
      </c>
      <c r="C169" t="s">
        <v>24</v>
      </c>
      <c r="D169" t="s">
        <v>113</v>
      </c>
      <c r="E169" t="s">
        <v>98</v>
      </c>
      <c r="F169" t="str">
        <f>"9788800363020"</f>
        <v>9788800363020</v>
      </c>
      <c r="G169" t="s">
        <v>99</v>
      </c>
      <c r="H169" t="s">
        <v>100</v>
      </c>
      <c r="I169" t="s">
        <v>101</v>
      </c>
      <c r="J169" t="s">
        <v>30</v>
      </c>
      <c r="K169" t="s">
        <v>102</v>
      </c>
      <c r="L169">
        <v>28.6</v>
      </c>
      <c r="N169" t="s">
        <v>33</v>
      </c>
      <c r="O169" t="s">
        <v>33</v>
      </c>
      <c r="P169" t="s">
        <v>33</v>
      </c>
    </row>
    <row r="170" spans="1:16">
      <c r="A170">
        <v>2</v>
      </c>
      <c r="B170" t="s">
        <v>126</v>
      </c>
      <c r="C170" t="s">
        <v>24</v>
      </c>
      <c r="D170" t="s">
        <v>113</v>
      </c>
      <c r="E170" t="s">
        <v>121</v>
      </c>
      <c r="F170" t="str">
        <f>"9788824792417"</f>
        <v>9788824792417</v>
      </c>
      <c r="G170" t="s">
        <v>122</v>
      </c>
      <c r="H170" t="s">
        <v>123</v>
      </c>
      <c r="I170" t="s">
        <v>110</v>
      </c>
      <c r="J170" t="s">
        <v>30</v>
      </c>
      <c r="K170" t="s">
        <v>111</v>
      </c>
      <c r="L170">
        <v>33.1</v>
      </c>
      <c r="N170" t="s">
        <v>33</v>
      </c>
      <c r="O170" t="s">
        <v>33</v>
      </c>
      <c r="P170" t="s">
        <v>33</v>
      </c>
    </row>
    <row r="171" spans="1:16">
      <c r="A171">
        <v>2</v>
      </c>
      <c r="B171" t="s">
        <v>126</v>
      </c>
      <c r="C171" t="s">
        <v>24</v>
      </c>
      <c r="D171" t="s">
        <v>113</v>
      </c>
      <c r="E171" t="s">
        <v>116</v>
      </c>
      <c r="F171" t="str">
        <f>"9788848266321"</f>
        <v>9788848266321</v>
      </c>
      <c r="G171" t="s">
        <v>117</v>
      </c>
      <c r="H171" t="s">
        <v>118</v>
      </c>
      <c r="I171" t="s">
        <v>162</v>
      </c>
      <c r="J171">
        <v>2</v>
      </c>
      <c r="K171" t="s">
        <v>120</v>
      </c>
      <c r="L171">
        <v>26.4</v>
      </c>
      <c r="N171" t="s">
        <v>33</v>
      </c>
      <c r="O171" t="s">
        <v>32</v>
      </c>
      <c r="P171" t="s">
        <v>33</v>
      </c>
    </row>
    <row r="172" spans="1:16">
      <c r="A172">
        <v>2</v>
      </c>
      <c r="B172" t="s">
        <v>126</v>
      </c>
      <c r="C172" t="s">
        <v>24</v>
      </c>
      <c r="D172" t="s">
        <v>113</v>
      </c>
      <c r="E172" t="s">
        <v>54</v>
      </c>
      <c r="F172" t="str">
        <f>"9788839538239"</f>
        <v>9788839538239</v>
      </c>
      <c r="G172" t="s">
        <v>55</v>
      </c>
      <c r="H172" t="s">
        <v>56</v>
      </c>
      <c r="I172" t="s">
        <v>57</v>
      </c>
      <c r="J172">
        <v>1</v>
      </c>
      <c r="K172" t="s">
        <v>58</v>
      </c>
      <c r="L172">
        <v>31.9</v>
      </c>
      <c r="N172" t="s">
        <v>33</v>
      </c>
      <c r="O172" t="s">
        <v>33</v>
      </c>
      <c r="P172" t="s">
        <v>33</v>
      </c>
    </row>
    <row r="173" spans="1:16">
      <c r="A173">
        <v>2</v>
      </c>
      <c r="B173" t="s">
        <v>126</v>
      </c>
      <c r="C173" t="s">
        <v>24</v>
      </c>
      <c r="D173" t="s">
        <v>113</v>
      </c>
      <c r="E173" t="s">
        <v>116</v>
      </c>
      <c r="F173" t="str">
        <f>"9788848266284"</f>
        <v>9788848266284</v>
      </c>
      <c r="G173" t="s">
        <v>117</v>
      </c>
      <c r="H173" t="s">
        <v>118</v>
      </c>
      <c r="I173" t="s">
        <v>119</v>
      </c>
      <c r="J173">
        <v>1</v>
      </c>
      <c r="K173" t="s">
        <v>120</v>
      </c>
      <c r="L173">
        <v>27.4</v>
      </c>
      <c r="N173" t="s">
        <v>33</v>
      </c>
      <c r="O173" t="s">
        <v>33</v>
      </c>
      <c r="P173" t="s">
        <v>33</v>
      </c>
    </row>
    <row r="174" spans="1:16">
      <c r="A174">
        <v>3</v>
      </c>
      <c r="B174" t="s">
        <v>23</v>
      </c>
      <c r="C174" t="s">
        <v>165</v>
      </c>
      <c r="D174" t="s">
        <v>25</v>
      </c>
      <c r="E174" t="s">
        <v>38</v>
      </c>
      <c r="F174" t="str">
        <f>"9780194435871"</f>
        <v>9780194435871</v>
      </c>
      <c r="G174" t="s">
        <v>39</v>
      </c>
      <c r="H174" t="s">
        <v>166</v>
      </c>
      <c r="I174" t="s">
        <v>29</v>
      </c>
      <c r="J174" t="s">
        <v>30</v>
      </c>
      <c r="K174" t="s">
        <v>41</v>
      </c>
      <c r="L174">
        <v>39.9</v>
      </c>
      <c r="M174">
        <v>2022</v>
      </c>
      <c r="N174" t="s">
        <v>33</v>
      </c>
      <c r="O174" t="s">
        <v>32</v>
      </c>
      <c r="P174" t="s">
        <v>33</v>
      </c>
    </row>
    <row r="175" spans="1:16">
      <c r="A175">
        <v>3</v>
      </c>
      <c r="B175" t="s">
        <v>23</v>
      </c>
      <c r="C175" t="s">
        <v>165</v>
      </c>
      <c r="D175" t="s">
        <v>25</v>
      </c>
      <c r="E175" t="s">
        <v>62</v>
      </c>
      <c r="F175" t="str">
        <f>"9788808231857"</f>
        <v>9788808231857</v>
      </c>
      <c r="G175" t="s">
        <v>63</v>
      </c>
      <c r="H175" t="s">
        <v>167</v>
      </c>
      <c r="I175" t="s">
        <v>168</v>
      </c>
      <c r="J175">
        <v>3</v>
      </c>
      <c r="K175" t="s">
        <v>31</v>
      </c>
      <c r="L175">
        <v>30.4</v>
      </c>
      <c r="N175" t="s">
        <v>33</v>
      </c>
      <c r="O175" t="s">
        <v>32</v>
      </c>
      <c r="P175" t="s">
        <v>33</v>
      </c>
    </row>
    <row r="176" spans="1:16">
      <c r="A176">
        <v>3</v>
      </c>
      <c r="B176" t="s">
        <v>23</v>
      </c>
      <c r="C176" t="s">
        <v>165</v>
      </c>
      <c r="D176" t="s">
        <v>25</v>
      </c>
      <c r="E176" t="s">
        <v>169</v>
      </c>
      <c r="F176" t="str">
        <f>"9788809962903"</f>
        <v>9788809962903</v>
      </c>
      <c r="G176" t="s">
        <v>170</v>
      </c>
      <c r="H176" t="s">
        <v>171</v>
      </c>
      <c r="I176" t="s">
        <v>29</v>
      </c>
      <c r="J176">
        <v>1</v>
      </c>
      <c r="K176" t="s">
        <v>172</v>
      </c>
      <c r="L176">
        <v>31.9</v>
      </c>
      <c r="M176">
        <v>2022</v>
      </c>
      <c r="N176" t="s">
        <v>33</v>
      </c>
      <c r="O176" t="s">
        <v>32</v>
      </c>
      <c r="P176" t="s">
        <v>33</v>
      </c>
    </row>
    <row r="177" spans="1:16">
      <c r="A177">
        <v>3</v>
      </c>
      <c r="B177" t="s">
        <v>23</v>
      </c>
      <c r="C177" t="s">
        <v>165</v>
      </c>
      <c r="D177" t="s">
        <v>25</v>
      </c>
      <c r="E177" t="s">
        <v>149</v>
      </c>
      <c r="F177" t="str">
        <f>"9788863646337"</f>
        <v>9788863646337</v>
      </c>
      <c r="G177" t="s">
        <v>39</v>
      </c>
      <c r="H177" t="s">
        <v>173</v>
      </c>
      <c r="I177" t="s">
        <v>29</v>
      </c>
      <c r="J177" t="s">
        <v>30</v>
      </c>
      <c r="K177" t="s">
        <v>152</v>
      </c>
      <c r="L177">
        <v>34.799999999999997</v>
      </c>
      <c r="N177" t="s">
        <v>33</v>
      </c>
      <c r="O177" t="s">
        <v>32</v>
      </c>
      <c r="P177" t="s">
        <v>33</v>
      </c>
    </row>
    <row r="178" spans="1:16">
      <c r="A178">
        <v>3</v>
      </c>
      <c r="B178" t="s">
        <v>23</v>
      </c>
      <c r="C178" t="s">
        <v>165</v>
      </c>
      <c r="D178" t="s">
        <v>25</v>
      </c>
      <c r="E178" t="s">
        <v>174</v>
      </c>
      <c r="F178" t="str">
        <f>"9788857793238"</f>
        <v>9788857793238</v>
      </c>
      <c r="G178" t="s">
        <v>175</v>
      </c>
      <c r="H178" t="s">
        <v>176</v>
      </c>
      <c r="I178" t="s">
        <v>177</v>
      </c>
      <c r="J178">
        <v>1</v>
      </c>
      <c r="K178" t="s">
        <v>178</v>
      </c>
      <c r="L178">
        <v>31.4</v>
      </c>
      <c r="M178">
        <v>2023</v>
      </c>
      <c r="N178" t="s">
        <v>33</v>
      </c>
      <c r="O178" t="s">
        <v>32</v>
      </c>
      <c r="P178" t="s">
        <v>33</v>
      </c>
    </row>
    <row r="179" spans="1:16">
      <c r="A179">
        <v>3</v>
      </c>
      <c r="B179" t="s">
        <v>23</v>
      </c>
      <c r="C179" t="s">
        <v>165</v>
      </c>
      <c r="D179" t="s">
        <v>25</v>
      </c>
      <c r="E179" t="s">
        <v>26</v>
      </c>
      <c r="F179" t="str">
        <f>"9788808352729"</f>
        <v>9788808352729</v>
      </c>
      <c r="G179" t="s">
        <v>27</v>
      </c>
      <c r="H179" t="s">
        <v>128</v>
      </c>
      <c r="I179" t="s">
        <v>29</v>
      </c>
      <c r="J179" t="s">
        <v>30</v>
      </c>
      <c r="K179" t="s">
        <v>31</v>
      </c>
      <c r="L179">
        <v>11.3</v>
      </c>
      <c r="N179" t="s">
        <v>33</v>
      </c>
      <c r="O179" t="s">
        <v>32</v>
      </c>
      <c r="P179" t="s">
        <v>33</v>
      </c>
    </row>
    <row r="180" spans="1:16">
      <c r="A180">
        <v>3</v>
      </c>
      <c r="B180" t="s">
        <v>23</v>
      </c>
      <c r="C180" t="s">
        <v>165</v>
      </c>
      <c r="D180" t="s">
        <v>25</v>
      </c>
      <c r="E180" t="s">
        <v>85</v>
      </c>
      <c r="F180" t="str">
        <f>"9788808821447"</f>
        <v>9788808821447</v>
      </c>
      <c r="G180" t="s">
        <v>86</v>
      </c>
      <c r="H180" t="s">
        <v>179</v>
      </c>
      <c r="I180" t="s">
        <v>180</v>
      </c>
      <c r="J180">
        <v>2</v>
      </c>
      <c r="K180" t="s">
        <v>31</v>
      </c>
      <c r="L180">
        <v>25.7</v>
      </c>
      <c r="M180">
        <v>2024</v>
      </c>
      <c r="N180" t="s">
        <v>32</v>
      </c>
      <c r="O180" t="s">
        <v>32</v>
      </c>
      <c r="P180" t="s">
        <v>33</v>
      </c>
    </row>
    <row r="181" spans="1:16">
      <c r="A181">
        <v>3</v>
      </c>
      <c r="B181" t="s">
        <v>23</v>
      </c>
      <c r="C181" t="s">
        <v>165</v>
      </c>
      <c r="D181" t="s">
        <v>25</v>
      </c>
      <c r="E181" t="s">
        <v>181</v>
      </c>
      <c r="F181" t="str">
        <f>"9788842119289"</f>
        <v>9788842119289</v>
      </c>
      <c r="G181" t="s">
        <v>182</v>
      </c>
      <c r="H181" t="s">
        <v>183</v>
      </c>
      <c r="I181" t="s">
        <v>184</v>
      </c>
      <c r="J181">
        <v>1</v>
      </c>
      <c r="K181" t="s">
        <v>185</v>
      </c>
      <c r="L181">
        <v>30.9</v>
      </c>
      <c r="M181">
        <v>2024</v>
      </c>
      <c r="N181" t="s">
        <v>32</v>
      </c>
      <c r="O181" t="s">
        <v>32</v>
      </c>
      <c r="P181" t="s">
        <v>33</v>
      </c>
    </row>
    <row r="182" spans="1:16">
      <c r="A182">
        <v>3</v>
      </c>
      <c r="B182" t="s">
        <v>23</v>
      </c>
      <c r="C182" t="s">
        <v>165</v>
      </c>
      <c r="D182" t="s">
        <v>25</v>
      </c>
      <c r="E182" t="s">
        <v>38</v>
      </c>
      <c r="F182" t="str">
        <f>"9788853021267"</f>
        <v>9788853021267</v>
      </c>
      <c r="G182" t="s">
        <v>66</v>
      </c>
      <c r="H182" t="s">
        <v>67</v>
      </c>
      <c r="I182" t="s">
        <v>68</v>
      </c>
      <c r="J182" t="s">
        <v>30</v>
      </c>
      <c r="K182" t="s">
        <v>69</v>
      </c>
      <c r="L182">
        <v>31.3</v>
      </c>
      <c r="N182" t="s">
        <v>33</v>
      </c>
      <c r="O182" t="s">
        <v>33</v>
      </c>
      <c r="P182" t="s">
        <v>33</v>
      </c>
    </row>
    <row r="183" spans="1:16">
      <c r="A183">
        <v>3</v>
      </c>
      <c r="B183" t="s">
        <v>23</v>
      </c>
      <c r="C183" t="s">
        <v>165</v>
      </c>
      <c r="D183" t="s">
        <v>25</v>
      </c>
      <c r="E183" t="s">
        <v>38</v>
      </c>
      <c r="F183" t="str">
        <f>"9788808917034"</f>
        <v>9788808917034</v>
      </c>
      <c r="G183" t="s">
        <v>186</v>
      </c>
      <c r="H183" t="s">
        <v>187</v>
      </c>
      <c r="I183" t="s">
        <v>188</v>
      </c>
      <c r="J183" t="s">
        <v>30</v>
      </c>
      <c r="K183" t="s">
        <v>31</v>
      </c>
      <c r="L183">
        <v>31.3</v>
      </c>
      <c r="N183" t="s">
        <v>33</v>
      </c>
      <c r="O183" t="s">
        <v>32</v>
      </c>
      <c r="P183" t="s">
        <v>33</v>
      </c>
    </row>
    <row r="184" spans="1:16">
      <c r="A184">
        <v>3</v>
      </c>
      <c r="B184" t="s">
        <v>23</v>
      </c>
      <c r="C184" t="s">
        <v>165</v>
      </c>
      <c r="D184" t="s">
        <v>25</v>
      </c>
      <c r="E184" t="s">
        <v>34</v>
      </c>
      <c r="F184" t="str">
        <f>"9788891916945"</f>
        <v>9788891916945</v>
      </c>
      <c r="G184" t="s">
        <v>189</v>
      </c>
      <c r="H184" t="s">
        <v>190</v>
      </c>
      <c r="I184" t="s">
        <v>29</v>
      </c>
      <c r="J184">
        <v>1</v>
      </c>
      <c r="K184" t="s">
        <v>148</v>
      </c>
      <c r="L184">
        <v>38.1</v>
      </c>
      <c r="N184" t="s">
        <v>33</v>
      </c>
      <c r="O184" t="s">
        <v>32</v>
      </c>
      <c r="P184" t="s">
        <v>33</v>
      </c>
    </row>
    <row r="185" spans="1:16">
      <c r="A185">
        <v>3</v>
      </c>
      <c r="B185" t="s">
        <v>23</v>
      </c>
      <c r="C185" t="s">
        <v>165</v>
      </c>
      <c r="D185" t="s">
        <v>25</v>
      </c>
      <c r="E185" t="s">
        <v>59</v>
      </c>
      <c r="F185" t="str">
        <f>"9788805076321"</f>
        <v>9788805076321</v>
      </c>
      <c r="G185" t="s">
        <v>191</v>
      </c>
      <c r="H185" t="s">
        <v>192</v>
      </c>
      <c r="I185" t="s">
        <v>193</v>
      </c>
      <c r="J185" t="s">
        <v>30</v>
      </c>
      <c r="K185" t="s">
        <v>134</v>
      </c>
      <c r="L185">
        <v>32.700000000000003</v>
      </c>
      <c r="N185" t="s">
        <v>33</v>
      </c>
      <c r="O185" t="s">
        <v>32</v>
      </c>
      <c r="P185" t="s">
        <v>33</v>
      </c>
    </row>
    <row r="186" spans="1:16">
      <c r="A186">
        <v>3</v>
      </c>
      <c r="B186" t="s">
        <v>23</v>
      </c>
      <c r="C186" t="s">
        <v>165</v>
      </c>
      <c r="D186" t="s">
        <v>25</v>
      </c>
      <c r="E186" t="s">
        <v>70</v>
      </c>
      <c r="F186" t="str">
        <f>"9788849424096"</f>
        <v>9788849424096</v>
      </c>
      <c r="G186" t="s">
        <v>194</v>
      </c>
      <c r="H186" t="s">
        <v>195</v>
      </c>
      <c r="I186" t="s">
        <v>29</v>
      </c>
      <c r="J186">
        <v>1</v>
      </c>
      <c r="K186" t="s">
        <v>73</v>
      </c>
      <c r="L186">
        <v>36.6</v>
      </c>
      <c r="N186" t="s">
        <v>33</v>
      </c>
      <c r="O186" t="s">
        <v>32</v>
      </c>
      <c r="P186" t="s">
        <v>33</v>
      </c>
    </row>
    <row r="187" spans="1:16">
      <c r="A187">
        <v>3</v>
      </c>
      <c r="B187" t="s">
        <v>23</v>
      </c>
      <c r="C187" t="s">
        <v>165</v>
      </c>
      <c r="D187" t="s">
        <v>25</v>
      </c>
      <c r="E187" t="s">
        <v>169</v>
      </c>
      <c r="F187" t="str">
        <f>"9788809912199"</f>
        <v>9788809912199</v>
      </c>
      <c r="G187" t="s">
        <v>170</v>
      </c>
      <c r="H187" t="s">
        <v>196</v>
      </c>
      <c r="I187" t="s">
        <v>29</v>
      </c>
      <c r="J187">
        <v>2</v>
      </c>
      <c r="K187" t="s">
        <v>172</v>
      </c>
      <c r="L187">
        <v>26.5</v>
      </c>
      <c r="M187">
        <v>2022</v>
      </c>
      <c r="N187" t="s">
        <v>33</v>
      </c>
      <c r="O187" t="s">
        <v>32</v>
      </c>
      <c r="P187" t="s">
        <v>33</v>
      </c>
    </row>
    <row r="188" spans="1:16">
      <c r="A188">
        <v>3</v>
      </c>
      <c r="B188" t="s">
        <v>23</v>
      </c>
      <c r="C188" t="s">
        <v>165</v>
      </c>
      <c r="D188" t="s">
        <v>25</v>
      </c>
      <c r="E188" t="s">
        <v>42</v>
      </c>
      <c r="F188" t="str">
        <f>"9788839303486"</f>
        <v>9788839303486</v>
      </c>
      <c r="G188" t="s">
        <v>43</v>
      </c>
      <c r="H188" t="s">
        <v>44</v>
      </c>
      <c r="I188" t="s">
        <v>45</v>
      </c>
      <c r="J188" t="s">
        <v>30</v>
      </c>
      <c r="K188" t="s">
        <v>46</v>
      </c>
      <c r="L188">
        <v>19.25</v>
      </c>
      <c r="N188" t="s">
        <v>33</v>
      </c>
      <c r="O188" t="s">
        <v>33</v>
      </c>
      <c r="P188" t="s">
        <v>33</v>
      </c>
    </row>
    <row r="189" spans="1:16">
      <c r="A189">
        <v>3</v>
      </c>
      <c r="B189" t="s">
        <v>23</v>
      </c>
      <c r="C189" t="s">
        <v>165</v>
      </c>
      <c r="D189" t="s">
        <v>25</v>
      </c>
      <c r="E189" t="s">
        <v>74</v>
      </c>
      <c r="F189" t="str">
        <f>"9788808448170"</f>
        <v>9788808448170</v>
      </c>
      <c r="G189" t="s">
        <v>75</v>
      </c>
      <c r="H189" t="s">
        <v>197</v>
      </c>
      <c r="I189" t="s">
        <v>198</v>
      </c>
      <c r="J189">
        <v>2</v>
      </c>
      <c r="K189" t="s">
        <v>31</v>
      </c>
      <c r="L189">
        <v>39.1</v>
      </c>
      <c r="M189">
        <v>2022</v>
      </c>
      <c r="N189" t="s">
        <v>33</v>
      </c>
      <c r="O189" t="s">
        <v>32</v>
      </c>
      <c r="P189" t="s">
        <v>33</v>
      </c>
    </row>
    <row r="190" spans="1:16">
      <c r="A190">
        <v>3</v>
      </c>
      <c r="B190" t="s">
        <v>23</v>
      </c>
      <c r="C190" t="s">
        <v>165</v>
      </c>
      <c r="D190" t="s">
        <v>25</v>
      </c>
      <c r="E190" t="s">
        <v>47</v>
      </c>
      <c r="F190" t="str">
        <f>"9788808824363"</f>
        <v>9788808824363</v>
      </c>
      <c r="G190" t="s">
        <v>199</v>
      </c>
      <c r="H190" t="s">
        <v>200</v>
      </c>
      <c r="I190" t="s">
        <v>201</v>
      </c>
      <c r="J190" t="s">
        <v>30</v>
      </c>
      <c r="K190" t="s">
        <v>31</v>
      </c>
      <c r="L190">
        <v>27.5</v>
      </c>
      <c r="M190">
        <v>2023</v>
      </c>
      <c r="N190" t="s">
        <v>33</v>
      </c>
      <c r="O190" t="s">
        <v>33</v>
      </c>
      <c r="P190" t="s">
        <v>153</v>
      </c>
    </row>
    <row r="191" spans="1:16">
      <c r="A191">
        <v>3</v>
      </c>
      <c r="B191" t="s">
        <v>23</v>
      </c>
      <c r="C191" t="s">
        <v>165</v>
      </c>
      <c r="D191" t="s">
        <v>25</v>
      </c>
      <c r="E191" t="s">
        <v>129</v>
      </c>
      <c r="F191" t="str">
        <f>"9788808345035"</f>
        <v>9788808345035</v>
      </c>
      <c r="G191" t="s">
        <v>202</v>
      </c>
      <c r="H191" t="s">
        <v>203</v>
      </c>
      <c r="I191" t="s">
        <v>204</v>
      </c>
      <c r="J191" t="s">
        <v>30</v>
      </c>
      <c r="K191" t="s">
        <v>31</v>
      </c>
      <c r="L191">
        <v>30.5</v>
      </c>
      <c r="N191" t="s">
        <v>33</v>
      </c>
      <c r="O191" t="s">
        <v>33</v>
      </c>
      <c r="P191" t="s">
        <v>33</v>
      </c>
    </row>
    <row r="192" spans="1:16">
      <c r="A192">
        <v>3</v>
      </c>
      <c r="B192" t="s">
        <v>23</v>
      </c>
      <c r="C192" t="s">
        <v>165</v>
      </c>
      <c r="D192" t="s">
        <v>25</v>
      </c>
      <c r="E192" t="s">
        <v>51</v>
      </c>
      <c r="F192" t="str">
        <f>"9788839302809"</f>
        <v>9788839302809</v>
      </c>
      <c r="G192" t="s">
        <v>52</v>
      </c>
      <c r="H192" t="s">
        <v>53</v>
      </c>
      <c r="I192" t="s">
        <v>29</v>
      </c>
      <c r="J192" t="s">
        <v>30</v>
      </c>
      <c r="K192" t="s">
        <v>46</v>
      </c>
      <c r="L192">
        <v>23.15</v>
      </c>
      <c r="N192" t="s">
        <v>33</v>
      </c>
      <c r="O192" t="s">
        <v>33</v>
      </c>
      <c r="P192" t="s">
        <v>33</v>
      </c>
    </row>
    <row r="193" spans="1:16">
      <c r="A193">
        <v>3</v>
      </c>
      <c r="B193" t="s">
        <v>90</v>
      </c>
      <c r="C193" t="s">
        <v>165</v>
      </c>
      <c r="D193" t="s">
        <v>25</v>
      </c>
      <c r="E193" t="s">
        <v>62</v>
      </c>
      <c r="F193" t="str">
        <f>"9788808231857"</f>
        <v>9788808231857</v>
      </c>
      <c r="G193" t="s">
        <v>63</v>
      </c>
      <c r="H193" t="s">
        <v>167</v>
      </c>
      <c r="I193" t="s">
        <v>168</v>
      </c>
      <c r="J193">
        <v>3</v>
      </c>
      <c r="K193" t="s">
        <v>31</v>
      </c>
      <c r="L193">
        <v>30.4</v>
      </c>
      <c r="N193" t="s">
        <v>33</v>
      </c>
      <c r="O193" t="s">
        <v>32</v>
      </c>
      <c r="P193" t="s">
        <v>33</v>
      </c>
    </row>
    <row r="194" spans="1:16">
      <c r="A194">
        <v>3</v>
      </c>
      <c r="B194" t="s">
        <v>90</v>
      </c>
      <c r="C194" t="s">
        <v>165</v>
      </c>
      <c r="D194" t="s">
        <v>25</v>
      </c>
      <c r="E194" t="s">
        <v>85</v>
      </c>
      <c r="F194" t="str">
        <f>"9788808821447"</f>
        <v>9788808821447</v>
      </c>
      <c r="G194" t="s">
        <v>86</v>
      </c>
      <c r="H194" t="s">
        <v>179</v>
      </c>
      <c r="I194" t="s">
        <v>180</v>
      </c>
      <c r="J194">
        <v>2</v>
      </c>
      <c r="K194" t="s">
        <v>31</v>
      </c>
      <c r="L194">
        <v>25.7</v>
      </c>
      <c r="M194">
        <v>2024</v>
      </c>
      <c r="N194" t="s">
        <v>32</v>
      </c>
      <c r="O194" t="s">
        <v>32</v>
      </c>
      <c r="P194" t="s">
        <v>33</v>
      </c>
    </row>
    <row r="195" spans="1:16">
      <c r="A195">
        <v>3</v>
      </c>
      <c r="B195" t="s">
        <v>90</v>
      </c>
      <c r="C195" t="s">
        <v>165</v>
      </c>
      <c r="D195" t="s">
        <v>25</v>
      </c>
      <c r="E195" t="s">
        <v>26</v>
      </c>
      <c r="F195" t="str">
        <f>"9788808352729"</f>
        <v>9788808352729</v>
      </c>
      <c r="G195" t="s">
        <v>27</v>
      </c>
      <c r="H195" t="s">
        <v>128</v>
      </c>
      <c r="I195" t="s">
        <v>29</v>
      </c>
      <c r="J195" t="s">
        <v>30</v>
      </c>
      <c r="K195" t="s">
        <v>31</v>
      </c>
      <c r="L195">
        <v>11.3</v>
      </c>
      <c r="N195" t="s">
        <v>33</v>
      </c>
      <c r="O195" t="s">
        <v>32</v>
      </c>
      <c r="P195" t="s">
        <v>33</v>
      </c>
    </row>
    <row r="196" spans="1:16">
      <c r="A196">
        <v>3</v>
      </c>
      <c r="B196" t="s">
        <v>90</v>
      </c>
      <c r="C196" t="s">
        <v>165</v>
      </c>
      <c r="D196" t="s">
        <v>25</v>
      </c>
      <c r="E196" t="s">
        <v>181</v>
      </c>
      <c r="F196" t="str">
        <f>"9788842119289"</f>
        <v>9788842119289</v>
      </c>
      <c r="G196" t="s">
        <v>182</v>
      </c>
      <c r="H196" t="s">
        <v>183</v>
      </c>
      <c r="I196" t="s">
        <v>184</v>
      </c>
      <c r="J196">
        <v>1</v>
      </c>
      <c r="K196" t="s">
        <v>185</v>
      </c>
      <c r="L196">
        <v>30.9</v>
      </c>
      <c r="M196">
        <v>2024</v>
      </c>
      <c r="N196" t="s">
        <v>32</v>
      </c>
      <c r="O196" t="s">
        <v>32</v>
      </c>
      <c r="P196" t="s">
        <v>33</v>
      </c>
    </row>
    <row r="197" spans="1:16">
      <c r="A197">
        <v>3</v>
      </c>
      <c r="B197" t="s">
        <v>90</v>
      </c>
      <c r="C197" t="s">
        <v>165</v>
      </c>
      <c r="D197" t="s">
        <v>25</v>
      </c>
      <c r="E197" t="s">
        <v>38</v>
      </c>
      <c r="F197" t="str">
        <f>"9788853021267"</f>
        <v>9788853021267</v>
      </c>
      <c r="G197" t="s">
        <v>66</v>
      </c>
      <c r="H197" t="s">
        <v>67</v>
      </c>
      <c r="I197" t="s">
        <v>68</v>
      </c>
      <c r="J197" t="s">
        <v>30</v>
      </c>
      <c r="K197" t="s">
        <v>69</v>
      </c>
      <c r="L197">
        <v>31.3</v>
      </c>
      <c r="N197" t="s">
        <v>33</v>
      </c>
      <c r="O197" t="s">
        <v>33</v>
      </c>
      <c r="P197" t="s">
        <v>33</v>
      </c>
    </row>
    <row r="198" spans="1:16">
      <c r="A198">
        <v>3</v>
      </c>
      <c r="B198" t="s">
        <v>90</v>
      </c>
      <c r="C198" t="s">
        <v>165</v>
      </c>
      <c r="D198" t="s">
        <v>25</v>
      </c>
      <c r="E198" t="s">
        <v>38</v>
      </c>
      <c r="F198" t="str">
        <f>"9788808917034"</f>
        <v>9788808917034</v>
      </c>
      <c r="G198" t="s">
        <v>186</v>
      </c>
      <c r="H198" t="s">
        <v>187</v>
      </c>
      <c r="I198" t="s">
        <v>188</v>
      </c>
      <c r="J198" t="s">
        <v>30</v>
      </c>
      <c r="K198" t="s">
        <v>31</v>
      </c>
      <c r="L198">
        <v>31.3</v>
      </c>
      <c r="N198" t="s">
        <v>33</v>
      </c>
      <c r="O198" t="s">
        <v>32</v>
      </c>
      <c r="P198" t="s">
        <v>33</v>
      </c>
    </row>
    <row r="199" spans="1:16">
      <c r="A199">
        <v>3</v>
      </c>
      <c r="B199" t="s">
        <v>90</v>
      </c>
      <c r="C199" t="s">
        <v>165</v>
      </c>
      <c r="D199" t="s">
        <v>25</v>
      </c>
      <c r="E199" t="s">
        <v>74</v>
      </c>
      <c r="F199" t="str">
        <f>"9788808448170"</f>
        <v>9788808448170</v>
      </c>
      <c r="G199" t="s">
        <v>75</v>
      </c>
      <c r="H199" t="s">
        <v>197</v>
      </c>
      <c r="I199" t="s">
        <v>198</v>
      </c>
      <c r="J199">
        <v>2</v>
      </c>
      <c r="K199" t="s">
        <v>31</v>
      </c>
      <c r="L199">
        <v>39.1</v>
      </c>
      <c r="M199">
        <v>2022</v>
      </c>
      <c r="N199" t="s">
        <v>33</v>
      </c>
      <c r="O199" t="s">
        <v>32</v>
      </c>
      <c r="P199" t="s">
        <v>33</v>
      </c>
    </row>
    <row r="200" spans="1:16">
      <c r="A200">
        <v>3</v>
      </c>
      <c r="B200" t="s">
        <v>90</v>
      </c>
      <c r="C200" t="s">
        <v>165</v>
      </c>
      <c r="D200" t="s">
        <v>25</v>
      </c>
      <c r="E200" t="s">
        <v>59</v>
      </c>
      <c r="F200" t="str">
        <f>"9788805076321"</f>
        <v>9788805076321</v>
      </c>
      <c r="G200" t="s">
        <v>191</v>
      </c>
      <c r="H200" t="s">
        <v>192</v>
      </c>
      <c r="I200" t="s">
        <v>193</v>
      </c>
      <c r="J200" t="s">
        <v>30</v>
      </c>
      <c r="K200" t="s">
        <v>134</v>
      </c>
      <c r="L200">
        <v>32.700000000000003</v>
      </c>
      <c r="N200" t="s">
        <v>33</v>
      </c>
      <c r="O200" t="s">
        <v>32</v>
      </c>
      <c r="P200" t="s">
        <v>33</v>
      </c>
    </row>
    <row r="201" spans="1:16">
      <c r="A201">
        <v>3</v>
      </c>
      <c r="B201" t="s">
        <v>90</v>
      </c>
      <c r="C201" t="s">
        <v>165</v>
      </c>
      <c r="D201" t="s">
        <v>25</v>
      </c>
      <c r="E201" t="s">
        <v>51</v>
      </c>
      <c r="F201" t="str">
        <f>"9788839302809"</f>
        <v>9788839302809</v>
      </c>
      <c r="G201" t="s">
        <v>52</v>
      </c>
      <c r="H201" t="s">
        <v>53</v>
      </c>
      <c r="I201" t="s">
        <v>29</v>
      </c>
      <c r="J201" t="s">
        <v>30</v>
      </c>
      <c r="K201" t="s">
        <v>46</v>
      </c>
      <c r="L201">
        <v>23.15</v>
      </c>
      <c r="N201" t="s">
        <v>33</v>
      </c>
      <c r="O201" t="s">
        <v>33</v>
      </c>
      <c r="P201" t="s">
        <v>33</v>
      </c>
    </row>
    <row r="202" spans="1:16">
      <c r="A202">
        <v>3</v>
      </c>
      <c r="B202" t="s">
        <v>90</v>
      </c>
      <c r="C202" t="s">
        <v>165</v>
      </c>
      <c r="D202" t="s">
        <v>25</v>
      </c>
      <c r="E202" t="s">
        <v>47</v>
      </c>
      <c r="F202" t="str">
        <f>"9788808824363"</f>
        <v>9788808824363</v>
      </c>
      <c r="G202" t="s">
        <v>199</v>
      </c>
      <c r="H202" t="s">
        <v>200</v>
      </c>
      <c r="I202" t="s">
        <v>201</v>
      </c>
      <c r="J202" t="s">
        <v>30</v>
      </c>
      <c r="K202" t="s">
        <v>31</v>
      </c>
      <c r="L202">
        <v>27.5</v>
      </c>
      <c r="M202">
        <v>2023</v>
      </c>
      <c r="N202" t="s">
        <v>33</v>
      </c>
      <c r="O202" t="s">
        <v>33</v>
      </c>
      <c r="P202" t="s">
        <v>153</v>
      </c>
    </row>
    <row r="203" spans="1:16">
      <c r="A203">
        <v>3</v>
      </c>
      <c r="B203" t="s">
        <v>90</v>
      </c>
      <c r="C203" t="s">
        <v>165</v>
      </c>
      <c r="D203" t="s">
        <v>25</v>
      </c>
      <c r="E203" t="s">
        <v>149</v>
      </c>
      <c r="F203" t="str">
        <f>"9788863646337"</f>
        <v>9788863646337</v>
      </c>
      <c r="G203" t="s">
        <v>39</v>
      </c>
      <c r="H203" t="s">
        <v>173</v>
      </c>
      <c r="I203" t="s">
        <v>29</v>
      </c>
      <c r="J203" t="s">
        <v>30</v>
      </c>
      <c r="K203" t="s">
        <v>152</v>
      </c>
      <c r="L203">
        <v>34.799999999999997</v>
      </c>
      <c r="N203" t="s">
        <v>33</v>
      </c>
      <c r="O203" t="s">
        <v>32</v>
      </c>
      <c r="P203" t="s">
        <v>33</v>
      </c>
    </row>
    <row r="204" spans="1:16">
      <c r="A204">
        <v>3</v>
      </c>
      <c r="B204" t="s">
        <v>90</v>
      </c>
      <c r="C204" t="s">
        <v>165</v>
      </c>
      <c r="D204" t="s">
        <v>25</v>
      </c>
      <c r="E204" t="s">
        <v>174</v>
      </c>
      <c r="F204" t="str">
        <f>"9788857793238"</f>
        <v>9788857793238</v>
      </c>
      <c r="G204" t="s">
        <v>175</v>
      </c>
      <c r="H204" t="s">
        <v>176</v>
      </c>
      <c r="I204" t="s">
        <v>177</v>
      </c>
      <c r="J204">
        <v>1</v>
      </c>
      <c r="K204" t="s">
        <v>178</v>
      </c>
      <c r="L204">
        <v>31.4</v>
      </c>
      <c r="M204">
        <v>2023</v>
      </c>
      <c r="N204" t="s">
        <v>33</v>
      </c>
      <c r="O204" t="s">
        <v>32</v>
      </c>
      <c r="P204" t="s">
        <v>33</v>
      </c>
    </row>
    <row r="205" spans="1:16">
      <c r="A205">
        <v>3</v>
      </c>
      <c r="B205" t="s">
        <v>90</v>
      </c>
      <c r="C205" t="s">
        <v>165</v>
      </c>
      <c r="D205" t="s">
        <v>25</v>
      </c>
      <c r="E205" t="s">
        <v>129</v>
      </c>
      <c r="F205" t="str">
        <f>"9788808345035"</f>
        <v>9788808345035</v>
      </c>
      <c r="G205" t="s">
        <v>202</v>
      </c>
      <c r="H205" t="s">
        <v>203</v>
      </c>
      <c r="I205" t="s">
        <v>204</v>
      </c>
      <c r="J205" t="s">
        <v>30</v>
      </c>
      <c r="K205" t="s">
        <v>31</v>
      </c>
      <c r="L205">
        <v>30.5</v>
      </c>
      <c r="N205" t="s">
        <v>33</v>
      </c>
      <c r="O205" t="s">
        <v>33</v>
      </c>
      <c r="P205" t="s">
        <v>33</v>
      </c>
    </row>
    <row r="206" spans="1:16">
      <c r="A206">
        <v>3</v>
      </c>
      <c r="B206" t="s">
        <v>90</v>
      </c>
      <c r="C206" t="s">
        <v>165</v>
      </c>
      <c r="D206" t="s">
        <v>25</v>
      </c>
      <c r="E206" t="s">
        <v>169</v>
      </c>
      <c r="F206" t="str">
        <f>"9788809962903"</f>
        <v>9788809962903</v>
      </c>
      <c r="G206" t="s">
        <v>170</v>
      </c>
      <c r="H206" t="s">
        <v>171</v>
      </c>
      <c r="I206" t="s">
        <v>29</v>
      </c>
      <c r="J206">
        <v>1</v>
      </c>
      <c r="K206" t="s">
        <v>172</v>
      </c>
      <c r="L206">
        <v>31.9</v>
      </c>
      <c r="M206">
        <v>2022</v>
      </c>
      <c r="N206" t="s">
        <v>33</v>
      </c>
      <c r="O206" t="s">
        <v>32</v>
      </c>
      <c r="P206" t="s">
        <v>33</v>
      </c>
    </row>
    <row r="207" spans="1:16">
      <c r="A207">
        <v>3</v>
      </c>
      <c r="B207" t="s">
        <v>90</v>
      </c>
      <c r="C207" t="s">
        <v>165</v>
      </c>
      <c r="D207" t="s">
        <v>25</v>
      </c>
      <c r="E207" t="s">
        <v>38</v>
      </c>
      <c r="F207" t="str">
        <f>"9780194435871"</f>
        <v>9780194435871</v>
      </c>
      <c r="G207" t="s">
        <v>39</v>
      </c>
      <c r="H207" t="s">
        <v>166</v>
      </c>
      <c r="I207" t="s">
        <v>29</v>
      </c>
      <c r="J207" t="s">
        <v>30</v>
      </c>
      <c r="K207" t="s">
        <v>41</v>
      </c>
      <c r="L207">
        <v>39.9</v>
      </c>
      <c r="N207" t="s">
        <v>33</v>
      </c>
      <c r="O207" t="s">
        <v>32</v>
      </c>
      <c r="P207" t="s">
        <v>33</v>
      </c>
    </row>
    <row r="208" spans="1:16">
      <c r="A208">
        <v>3</v>
      </c>
      <c r="B208" t="s">
        <v>90</v>
      </c>
      <c r="C208" t="s">
        <v>165</v>
      </c>
      <c r="D208" t="s">
        <v>25</v>
      </c>
      <c r="E208" t="s">
        <v>42</v>
      </c>
      <c r="F208" t="str">
        <f>"9788839303486"</f>
        <v>9788839303486</v>
      </c>
      <c r="G208" t="s">
        <v>43</v>
      </c>
      <c r="H208" t="s">
        <v>44</v>
      </c>
      <c r="I208" t="s">
        <v>45</v>
      </c>
      <c r="J208" t="s">
        <v>30</v>
      </c>
      <c r="K208" t="s">
        <v>46</v>
      </c>
      <c r="L208">
        <v>19.25</v>
      </c>
      <c r="N208" t="s">
        <v>33</v>
      </c>
      <c r="O208" t="s">
        <v>33</v>
      </c>
      <c r="P208" t="s">
        <v>33</v>
      </c>
    </row>
    <row r="209" spans="1:16">
      <c r="A209">
        <v>3</v>
      </c>
      <c r="B209" t="s">
        <v>90</v>
      </c>
      <c r="C209" t="s">
        <v>165</v>
      </c>
      <c r="D209" t="s">
        <v>25</v>
      </c>
      <c r="E209" t="s">
        <v>70</v>
      </c>
      <c r="F209" t="str">
        <f>"9788849424096"</f>
        <v>9788849424096</v>
      </c>
      <c r="G209" t="s">
        <v>194</v>
      </c>
      <c r="H209" t="s">
        <v>195</v>
      </c>
      <c r="I209" t="s">
        <v>29</v>
      </c>
      <c r="J209">
        <v>1</v>
      </c>
      <c r="K209" t="s">
        <v>73</v>
      </c>
      <c r="L209">
        <v>36.6</v>
      </c>
      <c r="N209" t="s">
        <v>33</v>
      </c>
      <c r="O209" t="s">
        <v>32</v>
      </c>
      <c r="P209" t="s">
        <v>33</v>
      </c>
    </row>
    <row r="210" spans="1:16">
      <c r="A210">
        <v>3</v>
      </c>
      <c r="B210" t="s">
        <v>90</v>
      </c>
      <c r="C210" t="s">
        <v>165</v>
      </c>
      <c r="D210" t="s">
        <v>25</v>
      </c>
      <c r="E210" t="s">
        <v>169</v>
      </c>
      <c r="F210" t="str">
        <f>"9788809912199"</f>
        <v>9788809912199</v>
      </c>
      <c r="G210" t="s">
        <v>170</v>
      </c>
      <c r="H210" t="s">
        <v>196</v>
      </c>
      <c r="I210" t="s">
        <v>29</v>
      </c>
      <c r="J210">
        <v>2</v>
      </c>
      <c r="K210" t="s">
        <v>172</v>
      </c>
      <c r="L210">
        <v>26.5</v>
      </c>
      <c r="M210">
        <v>2022</v>
      </c>
      <c r="N210" t="s">
        <v>33</v>
      </c>
      <c r="O210" t="s">
        <v>32</v>
      </c>
      <c r="P210" t="s">
        <v>33</v>
      </c>
    </row>
    <row r="211" spans="1:16">
      <c r="A211">
        <v>3</v>
      </c>
      <c r="B211" t="s">
        <v>90</v>
      </c>
      <c r="C211" t="s">
        <v>165</v>
      </c>
      <c r="D211" t="s">
        <v>25</v>
      </c>
      <c r="E211" t="s">
        <v>34</v>
      </c>
      <c r="F211" t="str">
        <f>"9788891916945"</f>
        <v>9788891916945</v>
      </c>
      <c r="G211" t="s">
        <v>189</v>
      </c>
      <c r="H211" t="s">
        <v>190</v>
      </c>
      <c r="I211" t="s">
        <v>29</v>
      </c>
      <c r="J211">
        <v>1</v>
      </c>
      <c r="K211" t="s">
        <v>148</v>
      </c>
      <c r="L211">
        <v>38.1</v>
      </c>
      <c r="N211" t="s">
        <v>33</v>
      </c>
      <c r="O211" t="s">
        <v>32</v>
      </c>
      <c r="P211" t="s">
        <v>33</v>
      </c>
    </row>
    <row r="212" spans="1:16">
      <c r="A212">
        <v>3</v>
      </c>
      <c r="B212" t="s">
        <v>91</v>
      </c>
      <c r="C212" t="s">
        <v>165</v>
      </c>
      <c r="D212" t="s">
        <v>92</v>
      </c>
      <c r="E212" t="s">
        <v>51</v>
      </c>
      <c r="F212" t="str">
        <f>"9788839302809"</f>
        <v>9788839302809</v>
      </c>
      <c r="G212" t="s">
        <v>52</v>
      </c>
      <c r="H212" t="s">
        <v>53</v>
      </c>
      <c r="I212" t="s">
        <v>29</v>
      </c>
      <c r="J212" t="s">
        <v>30</v>
      </c>
      <c r="K212" t="s">
        <v>46</v>
      </c>
      <c r="L212">
        <v>23.15</v>
      </c>
      <c r="N212" t="s">
        <v>33</v>
      </c>
      <c r="O212" t="s">
        <v>33</v>
      </c>
      <c r="P212" t="s">
        <v>33</v>
      </c>
    </row>
    <row r="213" spans="1:16">
      <c r="A213">
        <v>3</v>
      </c>
      <c r="B213" t="s">
        <v>91</v>
      </c>
      <c r="C213" t="s">
        <v>165</v>
      </c>
      <c r="D213" t="s">
        <v>92</v>
      </c>
      <c r="E213" t="s">
        <v>42</v>
      </c>
      <c r="F213" t="str">
        <f>"9788839303486"</f>
        <v>9788839303486</v>
      </c>
      <c r="G213" t="s">
        <v>43</v>
      </c>
      <c r="H213" t="s">
        <v>44</v>
      </c>
      <c r="I213" t="s">
        <v>45</v>
      </c>
      <c r="J213" t="s">
        <v>30</v>
      </c>
      <c r="K213" t="s">
        <v>46</v>
      </c>
      <c r="L213">
        <v>19.25</v>
      </c>
      <c r="N213" t="s">
        <v>33</v>
      </c>
      <c r="O213" t="s">
        <v>33</v>
      </c>
      <c r="P213" t="s">
        <v>33</v>
      </c>
    </row>
    <row r="214" spans="1:16">
      <c r="A214">
        <v>3</v>
      </c>
      <c r="B214" t="s">
        <v>91</v>
      </c>
      <c r="C214" t="s">
        <v>165</v>
      </c>
      <c r="D214" t="s">
        <v>92</v>
      </c>
      <c r="E214" t="s">
        <v>169</v>
      </c>
      <c r="F214" t="str">
        <f>"9788809962903"</f>
        <v>9788809962903</v>
      </c>
      <c r="G214" t="s">
        <v>170</v>
      </c>
      <c r="H214" t="s">
        <v>171</v>
      </c>
      <c r="I214" t="s">
        <v>29</v>
      </c>
      <c r="J214">
        <v>1</v>
      </c>
      <c r="K214" t="s">
        <v>172</v>
      </c>
      <c r="L214">
        <v>31.9</v>
      </c>
      <c r="M214">
        <v>2022</v>
      </c>
      <c r="N214" t="s">
        <v>33</v>
      </c>
      <c r="O214" t="s">
        <v>32</v>
      </c>
      <c r="P214" t="s">
        <v>33</v>
      </c>
    </row>
    <row r="215" spans="1:16">
      <c r="A215">
        <v>3</v>
      </c>
      <c r="B215" t="s">
        <v>91</v>
      </c>
      <c r="C215" t="s">
        <v>165</v>
      </c>
      <c r="D215" t="s">
        <v>92</v>
      </c>
      <c r="E215" t="s">
        <v>59</v>
      </c>
      <c r="F215" t="str">
        <f>"9788805076321"</f>
        <v>9788805076321</v>
      </c>
      <c r="G215" t="s">
        <v>191</v>
      </c>
      <c r="H215" t="s">
        <v>192</v>
      </c>
      <c r="I215" t="s">
        <v>193</v>
      </c>
      <c r="J215" t="s">
        <v>30</v>
      </c>
      <c r="K215" t="s">
        <v>134</v>
      </c>
      <c r="L215">
        <v>32.700000000000003</v>
      </c>
      <c r="N215" t="s">
        <v>33</v>
      </c>
      <c r="O215" t="s">
        <v>32</v>
      </c>
      <c r="P215" t="s">
        <v>33</v>
      </c>
    </row>
    <row r="216" spans="1:16">
      <c r="A216">
        <v>3</v>
      </c>
      <c r="B216" t="s">
        <v>91</v>
      </c>
      <c r="C216" t="s">
        <v>165</v>
      </c>
      <c r="D216" t="s">
        <v>92</v>
      </c>
      <c r="E216" t="s">
        <v>34</v>
      </c>
      <c r="F216" t="str">
        <f>"9788808524973"</f>
        <v>9788808524973</v>
      </c>
      <c r="G216" t="s">
        <v>205</v>
      </c>
      <c r="H216" t="s">
        <v>206</v>
      </c>
      <c r="I216" t="s">
        <v>207</v>
      </c>
      <c r="J216">
        <v>1</v>
      </c>
      <c r="K216" t="s">
        <v>31</v>
      </c>
      <c r="L216">
        <v>38.9</v>
      </c>
      <c r="N216" t="s">
        <v>33</v>
      </c>
      <c r="O216" t="s">
        <v>32</v>
      </c>
      <c r="P216" t="s">
        <v>33</v>
      </c>
    </row>
    <row r="217" spans="1:16">
      <c r="A217">
        <v>3</v>
      </c>
      <c r="B217" t="s">
        <v>91</v>
      </c>
      <c r="C217" t="s">
        <v>165</v>
      </c>
      <c r="D217" t="s">
        <v>92</v>
      </c>
      <c r="E217" t="s">
        <v>98</v>
      </c>
      <c r="F217" t="str">
        <f>"9788808494313"</f>
        <v>9788808494313</v>
      </c>
      <c r="G217" t="s">
        <v>208</v>
      </c>
      <c r="H217" t="s">
        <v>209</v>
      </c>
      <c r="I217" t="s">
        <v>29</v>
      </c>
      <c r="J217">
        <v>1</v>
      </c>
      <c r="K217" t="s">
        <v>31</v>
      </c>
      <c r="L217">
        <v>22.8</v>
      </c>
      <c r="M217">
        <v>2022</v>
      </c>
      <c r="N217" t="s">
        <v>33</v>
      </c>
      <c r="O217" t="s">
        <v>32</v>
      </c>
      <c r="P217" t="s">
        <v>33</v>
      </c>
    </row>
    <row r="218" spans="1:16">
      <c r="A218">
        <v>3</v>
      </c>
      <c r="B218" t="s">
        <v>91</v>
      </c>
      <c r="C218" t="s">
        <v>165</v>
      </c>
      <c r="D218" t="s">
        <v>92</v>
      </c>
      <c r="E218" t="s">
        <v>103</v>
      </c>
      <c r="F218" t="str">
        <f>"9788838339028"</f>
        <v>9788838339028</v>
      </c>
      <c r="G218" t="s">
        <v>39</v>
      </c>
      <c r="H218" t="s">
        <v>104</v>
      </c>
      <c r="I218" t="s">
        <v>154</v>
      </c>
      <c r="J218">
        <v>2</v>
      </c>
      <c r="K218" t="s">
        <v>106</v>
      </c>
      <c r="L218">
        <v>24.8</v>
      </c>
      <c r="N218" t="s">
        <v>33</v>
      </c>
      <c r="O218" t="s">
        <v>33</v>
      </c>
      <c r="P218" t="s">
        <v>33</v>
      </c>
    </row>
    <row r="219" spans="1:16">
      <c r="A219">
        <v>3</v>
      </c>
      <c r="B219" t="s">
        <v>91</v>
      </c>
      <c r="C219" t="s">
        <v>165</v>
      </c>
      <c r="D219" t="s">
        <v>92</v>
      </c>
      <c r="E219" t="s">
        <v>210</v>
      </c>
      <c r="F219" t="str">
        <f>"9788824794961"</f>
        <v>9788824794961</v>
      </c>
      <c r="G219" t="s">
        <v>211</v>
      </c>
      <c r="H219" t="s">
        <v>212</v>
      </c>
      <c r="I219" t="s">
        <v>213</v>
      </c>
      <c r="J219" t="s">
        <v>30</v>
      </c>
      <c r="K219" t="s">
        <v>111</v>
      </c>
      <c r="L219">
        <v>41.2</v>
      </c>
      <c r="M219">
        <v>2023</v>
      </c>
      <c r="N219" t="s">
        <v>33</v>
      </c>
      <c r="O219" t="s">
        <v>32</v>
      </c>
      <c r="P219" t="s">
        <v>33</v>
      </c>
    </row>
    <row r="220" spans="1:16">
      <c r="A220">
        <v>3</v>
      </c>
      <c r="B220" t="s">
        <v>91</v>
      </c>
      <c r="C220" t="s">
        <v>165</v>
      </c>
      <c r="D220" t="s">
        <v>92</v>
      </c>
      <c r="E220" t="s">
        <v>38</v>
      </c>
      <c r="F220" t="str">
        <f>"9788808917034"</f>
        <v>9788808917034</v>
      </c>
      <c r="G220" t="s">
        <v>186</v>
      </c>
      <c r="H220" t="s">
        <v>187</v>
      </c>
      <c r="I220" t="s">
        <v>188</v>
      </c>
      <c r="J220" t="s">
        <v>30</v>
      </c>
      <c r="K220" t="s">
        <v>31</v>
      </c>
      <c r="L220">
        <v>31.3</v>
      </c>
      <c r="N220" t="s">
        <v>33</v>
      </c>
      <c r="O220" t="s">
        <v>32</v>
      </c>
      <c r="P220" t="s">
        <v>33</v>
      </c>
    </row>
    <row r="221" spans="1:16">
      <c r="A221">
        <v>3</v>
      </c>
      <c r="B221" t="s">
        <v>91</v>
      </c>
      <c r="C221" t="s">
        <v>165</v>
      </c>
      <c r="D221" t="s">
        <v>92</v>
      </c>
      <c r="E221" t="s">
        <v>70</v>
      </c>
      <c r="F221" t="str">
        <f>"9788808930552"</f>
        <v>9788808930552</v>
      </c>
      <c r="G221" t="s">
        <v>214</v>
      </c>
      <c r="H221" t="s">
        <v>215</v>
      </c>
      <c r="I221" t="s">
        <v>29</v>
      </c>
      <c r="J221">
        <v>1</v>
      </c>
      <c r="K221" t="s">
        <v>31</v>
      </c>
      <c r="L221">
        <v>29.7</v>
      </c>
      <c r="M221">
        <v>2021</v>
      </c>
      <c r="N221" t="s">
        <v>33</v>
      </c>
      <c r="O221" t="s">
        <v>32</v>
      </c>
      <c r="P221" t="s">
        <v>33</v>
      </c>
    </row>
    <row r="222" spans="1:16">
      <c r="A222">
        <v>3</v>
      </c>
      <c r="B222" t="s">
        <v>91</v>
      </c>
      <c r="C222" t="s">
        <v>165</v>
      </c>
      <c r="D222" t="s">
        <v>92</v>
      </c>
      <c r="E222" t="s">
        <v>174</v>
      </c>
      <c r="F222" t="str">
        <f>"9788857793238"</f>
        <v>9788857793238</v>
      </c>
      <c r="G222" t="s">
        <v>175</v>
      </c>
      <c r="H222" t="s">
        <v>176</v>
      </c>
      <c r="I222" t="s">
        <v>177</v>
      </c>
      <c r="J222">
        <v>1</v>
      </c>
      <c r="K222" t="s">
        <v>178</v>
      </c>
      <c r="L222">
        <v>31.4</v>
      </c>
      <c r="M222">
        <v>2023</v>
      </c>
      <c r="N222" t="s">
        <v>33</v>
      </c>
      <c r="O222" t="s">
        <v>32</v>
      </c>
      <c r="P222" t="s">
        <v>33</v>
      </c>
    </row>
    <row r="223" spans="1:16">
      <c r="A223">
        <v>3</v>
      </c>
      <c r="B223" t="s">
        <v>91</v>
      </c>
      <c r="C223" t="s">
        <v>165</v>
      </c>
      <c r="D223" t="s">
        <v>92</v>
      </c>
      <c r="E223" t="s">
        <v>169</v>
      </c>
      <c r="F223" t="str">
        <f>"9788809912199"</f>
        <v>9788809912199</v>
      </c>
      <c r="G223" t="s">
        <v>170</v>
      </c>
      <c r="H223" t="s">
        <v>196</v>
      </c>
      <c r="I223" t="s">
        <v>29</v>
      </c>
      <c r="J223">
        <v>2</v>
      </c>
      <c r="K223" t="s">
        <v>172</v>
      </c>
      <c r="L223">
        <v>26.5</v>
      </c>
      <c r="M223">
        <v>2022</v>
      </c>
      <c r="N223" t="s">
        <v>33</v>
      </c>
      <c r="O223" t="s">
        <v>32</v>
      </c>
      <c r="P223" t="s">
        <v>33</v>
      </c>
    </row>
    <row r="224" spans="1:16">
      <c r="A224">
        <v>3</v>
      </c>
      <c r="B224" t="s">
        <v>91</v>
      </c>
      <c r="C224" t="s">
        <v>165</v>
      </c>
      <c r="D224" t="s">
        <v>92</v>
      </c>
      <c r="E224" t="s">
        <v>38</v>
      </c>
      <c r="F224" t="str">
        <f>"9780194435871"</f>
        <v>9780194435871</v>
      </c>
      <c r="G224" t="s">
        <v>39</v>
      </c>
      <c r="H224" t="s">
        <v>166</v>
      </c>
      <c r="I224" t="s">
        <v>29</v>
      </c>
      <c r="J224" t="s">
        <v>30</v>
      </c>
      <c r="K224" t="s">
        <v>41</v>
      </c>
      <c r="L224">
        <v>39.9</v>
      </c>
      <c r="N224" t="s">
        <v>33</v>
      </c>
      <c r="O224" t="s">
        <v>32</v>
      </c>
      <c r="P224" t="s">
        <v>33</v>
      </c>
    </row>
    <row r="225" spans="1:16">
      <c r="A225">
        <v>3</v>
      </c>
      <c r="B225" t="s">
        <v>91</v>
      </c>
      <c r="C225" t="s">
        <v>165</v>
      </c>
      <c r="D225" t="s">
        <v>92</v>
      </c>
      <c r="E225" t="s">
        <v>38</v>
      </c>
      <c r="F225" t="str">
        <f>"9788853021267"</f>
        <v>9788853021267</v>
      </c>
      <c r="G225" t="s">
        <v>66</v>
      </c>
      <c r="H225" t="s">
        <v>67</v>
      </c>
      <c r="I225" t="s">
        <v>68</v>
      </c>
      <c r="J225" t="s">
        <v>30</v>
      </c>
      <c r="K225" t="s">
        <v>69</v>
      </c>
      <c r="L225">
        <v>31.3</v>
      </c>
      <c r="N225" t="s">
        <v>33</v>
      </c>
      <c r="O225" t="s">
        <v>33</v>
      </c>
      <c r="P225" t="s">
        <v>33</v>
      </c>
    </row>
    <row r="226" spans="1:16">
      <c r="A226">
        <v>3</v>
      </c>
      <c r="B226" t="s">
        <v>91</v>
      </c>
      <c r="C226" t="s">
        <v>165</v>
      </c>
      <c r="D226" t="s">
        <v>92</v>
      </c>
      <c r="E226" t="s">
        <v>181</v>
      </c>
      <c r="F226" t="str">
        <f>"9788842119289"</f>
        <v>9788842119289</v>
      </c>
      <c r="G226" t="s">
        <v>182</v>
      </c>
      <c r="H226" t="s">
        <v>183</v>
      </c>
      <c r="I226" t="s">
        <v>184</v>
      </c>
      <c r="J226">
        <v>1</v>
      </c>
      <c r="K226" t="s">
        <v>185</v>
      </c>
      <c r="L226">
        <v>30.9</v>
      </c>
      <c r="M226">
        <v>2024</v>
      </c>
      <c r="N226" t="s">
        <v>32</v>
      </c>
      <c r="O226" t="s">
        <v>32</v>
      </c>
      <c r="P226" t="s">
        <v>33</v>
      </c>
    </row>
    <row r="227" spans="1:16">
      <c r="A227">
        <v>3</v>
      </c>
      <c r="B227" t="s">
        <v>91</v>
      </c>
      <c r="C227" t="s">
        <v>165</v>
      </c>
      <c r="D227" t="s">
        <v>92</v>
      </c>
      <c r="E227" t="s">
        <v>62</v>
      </c>
      <c r="F227" t="str">
        <f>"9788863084917"</f>
        <v>9788863084917</v>
      </c>
      <c r="G227" t="s">
        <v>216</v>
      </c>
      <c r="H227" t="s">
        <v>217</v>
      </c>
      <c r="I227" t="s">
        <v>218</v>
      </c>
      <c r="J227">
        <v>1</v>
      </c>
      <c r="K227" t="s">
        <v>219</v>
      </c>
      <c r="L227">
        <v>38.1</v>
      </c>
      <c r="N227" t="s">
        <v>33</v>
      </c>
      <c r="O227" t="s">
        <v>32</v>
      </c>
      <c r="P227" t="s">
        <v>33</v>
      </c>
    </row>
    <row r="228" spans="1:16">
      <c r="A228">
        <v>3</v>
      </c>
      <c r="B228" t="s">
        <v>91</v>
      </c>
      <c r="C228" t="s">
        <v>165</v>
      </c>
      <c r="D228" t="s">
        <v>92</v>
      </c>
      <c r="E228" t="s">
        <v>220</v>
      </c>
      <c r="F228" t="str">
        <f>"9788824788380"</f>
        <v>9788824788380</v>
      </c>
      <c r="G228" t="s">
        <v>39</v>
      </c>
      <c r="H228" t="s">
        <v>221</v>
      </c>
      <c r="I228" t="s">
        <v>29</v>
      </c>
      <c r="J228" t="s">
        <v>30</v>
      </c>
      <c r="K228" t="s">
        <v>222</v>
      </c>
      <c r="L228">
        <v>24</v>
      </c>
      <c r="M228">
        <v>2024</v>
      </c>
      <c r="N228" t="s">
        <v>32</v>
      </c>
      <c r="O228" t="s">
        <v>32</v>
      </c>
      <c r="P228" t="s">
        <v>33</v>
      </c>
    </row>
    <row r="229" spans="1:16">
      <c r="A229">
        <v>3</v>
      </c>
      <c r="B229" t="s">
        <v>91</v>
      </c>
      <c r="C229" t="s">
        <v>165</v>
      </c>
      <c r="D229" t="s">
        <v>92</v>
      </c>
      <c r="E229" t="s">
        <v>103</v>
      </c>
      <c r="F229" t="str">
        <f>"9788858336588"</f>
        <v>9788858336588</v>
      </c>
      <c r="G229" t="s">
        <v>156</v>
      </c>
      <c r="H229" t="s">
        <v>157</v>
      </c>
      <c r="I229" t="s">
        <v>158</v>
      </c>
      <c r="J229" t="s">
        <v>30</v>
      </c>
      <c r="K229" t="s">
        <v>159</v>
      </c>
      <c r="L229">
        <v>25.7</v>
      </c>
      <c r="N229" t="s">
        <v>33</v>
      </c>
      <c r="O229" t="s">
        <v>32</v>
      </c>
      <c r="P229" t="s">
        <v>33</v>
      </c>
    </row>
    <row r="230" spans="1:16">
      <c r="A230">
        <v>3</v>
      </c>
      <c r="B230" t="s">
        <v>112</v>
      </c>
      <c r="C230" t="s">
        <v>165</v>
      </c>
      <c r="D230" t="s">
        <v>113</v>
      </c>
      <c r="E230" t="s">
        <v>181</v>
      </c>
      <c r="F230" t="str">
        <f>"9788842119289"</f>
        <v>9788842119289</v>
      </c>
      <c r="G230" t="s">
        <v>182</v>
      </c>
      <c r="H230" t="s">
        <v>183</v>
      </c>
      <c r="I230" t="s">
        <v>184</v>
      </c>
      <c r="J230">
        <v>1</v>
      </c>
      <c r="K230" t="s">
        <v>185</v>
      </c>
      <c r="L230">
        <v>30.9</v>
      </c>
      <c r="M230">
        <v>2024</v>
      </c>
      <c r="N230" t="s">
        <v>32</v>
      </c>
      <c r="O230" t="s">
        <v>32</v>
      </c>
      <c r="P230" t="s">
        <v>33</v>
      </c>
    </row>
    <row r="231" spans="1:16">
      <c r="A231">
        <v>3</v>
      </c>
      <c r="B231" t="s">
        <v>112</v>
      </c>
      <c r="C231" t="s">
        <v>165</v>
      </c>
      <c r="D231" t="s">
        <v>113</v>
      </c>
      <c r="E231" t="s">
        <v>174</v>
      </c>
      <c r="F231" t="str">
        <f>"9788857793238"</f>
        <v>9788857793238</v>
      </c>
      <c r="G231" t="s">
        <v>175</v>
      </c>
      <c r="H231" t="s">
        <v>176</v>
      </c>
      <c r="I231" t="s">
        <v>177</v>
      </c>
      <c r="J231">
        <v>1</v>
      </c>
      <c r="K231" t="s">
        <v>178</v>
      </c>
      <c r="L231">
        <v>31.4</v>
      </c>
      <c r="M231">
        <v>2023</v>
      </c>
      <c r="N231" t="s">
        <v>33</v>
      </c>
      <c r="O231" t="s">
        <v>32</v>
      </c>
      <c r="P231" t="s">
        <v>33</v>
      </c>
    </row>
    <row r="232" spans="1:16">
      <c r="A232">
        <v>3</v>
      </c>
      <c r="B232" t="s">
        <v>112</v>
      </c>
      <c r="C232" t="s">
        <v>165</v>
      </c>
      <c r="D232" t="s">
        <v>113</v>
      </c>
      <c r="E232" t="s">
        <v>74</v>
      </c>
      <c r="F232" t="str">
        <f>"9788808520128"</f>
        <v>9788808520128</v>
      </c>
      <c r="G232" t="s">
        <v>124</v>
      </c>
      <c r="H232" t="s">
        <v>125</v>
      </c>
      <c r="I232" t="s">
        <v>29</v>
      </c>
      <c r="J232" t="s">
        <v>30</v>
      </c>
      <c r="K232" t="s">
        <v>31</v>
      </c>
      <c r="L232">
        <v>24.6</v>
      </c>
      <c r="N232" t="s">
        <v>33</v>
      </c>
      <c r="O232" t="s">
        <v>33</v>
      </c>
      <c r="P232" t="s">
        <v>33</v>
      </c>
    </row>
    <row r="233" spans="1:16">
      <c r="A233">
        <v>3</v>
      </c>
      <c r="B233" t="s">
        <v>112</v>
      </c>
      <c r="C233" t="s">
        <v>165</v>
      </c>
      <c r="D233" t="s">
        <v>113</v>
      </c>
      <c r="E233" t="s">
        <v>38</v>
      </c>
      <c r="F233" t="str">
        <f>"9788853021267"</f>
        <v>9788853021267</v>
      </c>
      <c r="G233" t="s">
        <v>66</v>
      </c>
      <c r="H233" t="s">
        <v>67</v>
      </c>
      <c r="I233" t="s">
        <v>68</v>
      </c>
      <c r="J233" t="s">
        <v>30</v>
      </c>
      <c r="K233" t="s">
        <v>69</v>
      </c>
      <c r="L233">
        <v>31.3</v>
      </c>
      <c r="N233" t="s">
        <v>33</v>
      </c>
      <c r="O233" t="s">
        <v>33</v>
      </c>
      <c r="P233" t="s">
        <v>33</v>
      </c>
    </row>
    <row r="234" spans="1:16">
      <c r="A234">
        <v>3</v>
      </c>
      <c r="B234" t="s">
        <v>112</v>
      </c>
      <c r="C234" t="s">
        <v>165</v>
      </c>
      <c r="D234" t="s">
        <v>113</v>
      </c>
      <c r="E234" t="s">
        <v>149</v>
      </c>
      <c r="F234" t="str">
        <f>"9788808402691"</f>
        <v>9788808402691</v>
      </c>
      <c r="G234" t="s">
        <v>163</v>
      </c>
      <c r="H234" t="s">
        <v>164</v>
      </c>
      <c r="I234" t="s">
        <v>29</v>
      </c>
      <c r="J234" t="s">
        <v>30</v>
      </c>
      <c r="K234" t="s">
        <v>31</v>
      </c>
      <c r="L234">
        <v>43.4</v>
      </c>
      <c r="N234" t="s">
        <v>33</v>
      </c>
      <c r="O234" t="s">
        <v>33</v>
      </c>
      <c r="P234" t="s">
        <v>33</v>
      </c>
    </row>
    <row r="235" spans="1:16">
      <c r="A235">
        <v>3</v>
      </c>
      <c r="B235" t="s">
        <v>112</v>
      </c>
      <c r="C235" t="s">
        <v>165</v>
      </c>
      <c r="D235" t="s">
        <v>113</v>
      </c>
      <c r="E235" t="s">
        <v>38</v>
      </c>
      <c r="F235" t="str">
        <f>"9780194435871"</f>
        <v>9780194435871</v>
      </c>
      <c r="G235" t="s">
        <v>39</v>
      </c>
      <c r="H235" t="s">
        <v>166</v>
      </c>
      <c r="I235" t="s">
        <v>29</v>
      </c>
      <c r="J235" t="s">
        <v>30</v>
      </c>
      <c r="K235" t="s">
        <v>41</v>
      </c>
      <c r="L235">
        <v>39.9</v>
      </c>
      <c r="N235" t="s">
        <v>33</v>
      </c>
      <c r="O235" t="s">
        <v>32</v>
      </c>
      <c r="P235" t="s">
        <v>33</v>
      </c>
    </row>
    <row r="236" spans="1:16">
      <c r="A236">
        <v>3</v>
      </c>
      <c r="B236" t="s">
        <v>112</v>
      </c>
      <c r="C236" t="s">
        <v>165</v>
      </c>
      <c r="D236" t="s">
        <v>113</v>
      </c>
      <c r="E236" t="s">
        <v>116</v>
      </c>
      <c r="F236" t="str">
        <f>"9788839537478"</f>
        <v>9788839537478</v>
      </c>
      <c r="G236" t="s">
        <v>223</v>
      </c>
      <c r="H236" t="s">
        <v>224</v>
      </c>
      <c r="I236" t="s">
        <v>225</v>
      </c>
      <c r="J236">
        <v>1</v>
      </c>
      <c r="K236" t="s">
        <v>58</v>
      </c>
      <c r="L236">
        <v>22.1</v>
      </c>
      <c r="N236" t="s">
        <v>33</v>
      </c>
      <c r="O236" t="s">
        <v>32</v>
      </c>
      <c r="P236" t="s">
        <v>33</v>
      </c>
    </row>
    <row r="237" spans="1:16">
      <c r="A237">
        <v>3</v>
      </c>
      <c r="B237" t="s">
        <v>112</v>
      </c>
      <c r="C237" t="s">
        <v>165</v>
      </c>
      <c r="D237" t="s">
        <v>113</v>
      </c>
      <c r="E237" t="s">
        <v>210</v>
      </c>
      <c r="F237" t="str">
        <f>"9788824794923"</f>
        <v>9788824794923</v>
      </c>
      <c r="G237" t="s">
        <v>226</v>
      </c>
      <c r="H237" t="s">
        <v>227</v>
      </c>
      <c r="I237" t="s">
        <v>228</v>
      </c>
      <c r="J237" t="s">
        <v>30</v>
      </c>
      <c r="K237" t="s">
        <v>111</v>
      </c>
      <c r="L237">
        <v>39.700000000000003</v>
      </c>
      <c r="M237">
        <v>2023</v>
      </c>
      <c r="N237" t="s">
        <v>33</v>
      </c>
      <c r="O237" t="s">
        <v>32</v>
      </c>
      <c r="P237" t="s">
        <v>33</v>
      </c>
    </row>
    <row r="238" spans="1:16">
      <c r="A238">
        <v>3</v>
      </c>
      <c r="B238" t="s">
        <v>112</v>
      </c>
      <c r="C238" t="s">
        <v>165</v>
      </c>
      <c r="D238" t="s">
        <v>113</v>
      </c>
      <c r="E238" t="s">
        <v>51</v>
      </c>
      <c r="F238" t="str">
        <f>"9788839302809"</f>
        <v>9788839302809</v>
      </c>
      <c r="G238" t="s">
        <v>52</v>
      </c>
      <c r="H238" t="s">
        <v>53</v>
      </c>
      <c r="I238" t="s">
        <v>29</v>
      </c>
      <c r="J238" t="s">
        <v>30</v>
      </c>
      <c r="K238" t="s">
        <v>46</v>
      </c>
      <c r="L238">
        <v>23.15</v>
      </c>
      <c r="N238" t="s">
        <v>33</v>
      </c>
      <c r="O238" t="s">
        <v>33</v>
      </c>
      <c r="P238" t="s">
        <v>33</v>
      </c>
    </row>
    <row r="239" spans="1:16">
      <c r="A239">
        <v>3</v>
      </c>
      <c r="B239" t="s">
        <v>112</v>
      </c>
      <c r="C239" t="s">
        <v>165</v>
      </c>
      <c r="D239" t="s">
        <v>113</v>
      </c>
      <c r="E239" t="s">
        <v>229</v>
      </c>
      <c r="F239" t="str">
        <f>"9788824795180"</f>
        <v>9788824795180</v>
      </c>
      <c r="G239" t="s">
        <v>230</v>
      </c>
      <c r="H239" t="s">
        <v>229</v>
      </c>
      <c r="I239" t="s">
        <v>231</v>
      </c>
      <c r="J239" t="s">
        <v>30</v>
      </c>
      <c r="K239" t="s">
        <v>111</v>
      </c>
      <c r="L239">
        <v>25.3</v>
      </c>
      <c r="M239">
        <v>2023</v>
      </c>
      <c r="N239" t="s">
        <v>33</v>
      </c>
      <c r="O239" t="s">
        <v>32</v>
      </c>
      <c r="P239" t="s">
        <v>33</v>
      </c>
    </row>
    <row r="240" spans="1:16">
      <c r="A240">
        <v>3</v>
      </c>
      <c r="B240" t="s">
        <v>112</v>
      </c>
      <c r="C240" t="s">
        <v>165</v>
      </c>
      <c r="D240" t="s">
        <v>113</v>
      </c>
      <c r="E240" t="s">
        <v>169</v>
      </c>
      <c r="F240" t="str">
        <f>"9788809962903"</f>
        <v>9788809962903</v>
      </c>
      <c r="G240" t="s">
        <v>170</v>
      </c>
      <c r="H240" t="s">
        <v>171</v>
      </c>
      <c r="I240" t="s">
        <v>29</v>
      </c>
      <c r="J240">
        <v>1</v>
      </c>
      <c r="K240" t="s">
        <v>172</v>
      </c>
      <c r="L240">
        <v>31.9</v>
      </c>
      <c r="N240" t="s">
        <v>33</v>
      </c>
      <c r="O240" t="s">
        <v>32</v>
      </c>
      <c r="P240" t="s">
        <v>33</v>
      </c>
    </row>
    <row r="241" spans="1:16">
      <c r="A241">
        <v>3</v>
      </c>
      <c r="B241" t="s">
        <v>112</v>
      </c>
      <c r="C241" t="s">
        <v>165</v>
      </c>
      <c r="D241" t="s">
        <v>113</v>
      </c>
      <c r="E241" t="s">
        <v>169</v>
      </c>
      <c r="F241" t="str">
        <f>"9788809912199"</f>
        <v>9788809912199</v>
      </c>
      <c r="G241" t="s">
        <v>170</v>
      </c>
      <c r="H241" t="s">
        <v>196</v>
      </c>
      <c r="I241" t="s">
        <v>29</v>
      </c>
      <c r="J241">
        <v>2</v>
      </c>
      <c r="K241" t="s">
        <v>172</v>
      </c>
      <c r="L241">
        <v>26.5</v>
      </c>
      <c r="N241" t="s">
        <v>33</v>
      </c>
      <c r="O241" t="s">
        <v>32</v>
      </c>
      <c r="P241" t="s">
        <v>33</v>
      </c>
    </row>
    <row r="242" spans="1:16">
      <c r="A242">
        <v>3</v>
      </c>
      <c r="B242" t="s">
        <v>112</v>
      </c>
      <c r="C242" t="s">
        <v>165</v>
      </c>
      <c r="D242" t="s">
        <v>113</v>
      </c>
      <c r="E242" t="s">
        <v>70</v>
      </c>
      <c r="F242" t="str">
        <f>"9788808930552"</f>
        <v>9788808930552</v>
      </c>
      <c r="G242" t="s">
        <v>214</v>
      </c>
      <c r="H242" t="s">
        <v>215</v>
      </c>
      <c r="I242" t="s">
        <v>29</v>
      </c>
      <c r="J242">
        <v>1</v>
      </c>
      <c r="K242" t="s">
        <v>31</v>
      </c>
      <c r="L242">
        <v>29.7</v>
      </c>
      <c r="N242" t="s">
        <v>33</v>
      </c>
      <c r="O242" t="s">
        <v>32</v>
      </c>
      <c r="P242" t="s">
        <v>33</v>
      </c>
    </row>
    <row r="243" spans="1:16">
      <c r="A243">
        <v>3</v>
      </c>
      <c r="B243" t="s">
        <v>112</v>
      </c>
      <c r="C243" t="s">
        <v>165</v>
      </c>
      <c r="D243" t="s">
        <v>113</v>
      </c>
      <c r="E243" t="s">
        <v>59</v>
      </c>
      <c r="F243" t="str">
        <f>"9788805076321"</f>
        <v>9788805076321</v>
      </c>
      <c r="G243" t="s">
        <v>191</v>
      </c>
      <c r="H243" t="s">
        <v>192</v>
      </c>
      <c r="I243" t="s">
        <v>193</v>
      </c>
      <c r="J243" t="s">
        <v>30</v>
      </c>
      <c r="K243" t="s">
        <v>134</v>
      </c>
      <c r="L243">
        <v>32.700000000000003</v>
      </c>
      <c r="N243" t="s">
        <v>33</v>
      </c>
      <c r="O243" t="s">
        <v>32</v>
      </c>
      <c r="P243" t="s">
        <v>33</v>
      </c>
    </row>
    <row r="244" spans="1:16">
      <c r="A244">
        <v>3</v>
      </c>
      <c r="B244" t="s">
        <v>112</v>
      </c>
      <c r="C244" t="s">
        <v>165</v>
      </c>
      <c r="D244" t="s">
        <v>113</v>
      </c>
      <c r="E244" t="s">
        <v>116</v>
      </c>
      <c r="F244" t="str">
        <f>"9788869102417"</f>
        <v>9788869102417</v>
      </c>
      <c r="G244" t="s">
        <v>232</v>
      </c>
      <c r="H244" t="s">
        <v>233</v>
      </c>
      <c r="I244" t="s">
        <v>29</v>
      </c>
      <c r="J244">
        <v>2</v>
      </c>
      <c r="K244" t="s">
        <v>138</v>
      </c>
      <c r="L244">
        <v>26.5</v>
      </c>
      <c r="N244" t="s">
        <v>33</v>
      </c>
      <c r="O244" t="s">
        <v>33</v>
      </c>
      <c r="P244" t="s">
        <v>33</v>
      </c>
    </row>
    <row r="245" spans="1:16">
      <c r="A245">
        <v>3</v>
      </c>
      <c r="B245" t="s">
        <v>112</v>
      </c>
      <c r="C245" t="s">
        <v>165</v>
      </c>
      <c r="D245" t="s">
        <v>113</v>
      </c>
      <c r="E245" t="s">
        <v>34</v>
      </c>
      <c r="F245" t="str">
        <f>"9788808524973"</f>
        <v>9788808524973</v>
      </c>
      <c r="G245" t="s">
        <v>205</v>
      </c>
      <c r="H245" t="s">
        <v>206</v>
      </c>
      <c r="I245" t="s">
        <v>207</v>
      </c>
      <c r="J245">
        <v>1</v>
      </c>
      <c r="K245" t="s">
        <v>31</v>
      </c>
      <c r="L245">
        <v>38.9</v>
      </c>
      <c r="N245" t="s">
        <v>33</v>
      </c>
      <c r="O245" t="s">
        <v>32</v>
      </c>
      <c r="P245" t="s">
        <v>33</v>
      </c>
    </row>
    <row r="246" spans="1:16">
      <c r="A246">
        <v>3</v>
      </c>
      <c r="B246" t="s">
        <v>112</v>
      </c>
      <c r="C246" t="s">
        <v>165</v>
      </c>
      <c r="D246" t="s">
        <v>113</v>
      </c>
      <c r="E246" t="s">
        <v>38</v>
      </c>
      <c r="F246" t="str">
        <f>"9788808917034"</f>
        <v>9788808917034</v>
      </c>
      <c r="G246" t="s">
        <v>186</v>
      </c>
      <c r="H246" t="s">
        <v>187</v>
      </c>
      <c r="I246" t="s">
        <v>188</v>
      </c>
      <c r="J246" t="s">
        <v>30</v>
      </c>
      <c r="K246" t="s">
        <v>31</v>
      </c>
      <c r="L246">
        <v>31.3</v>
      </c>
      <c r="N246" t="s">
        <v>33</v>
      </c>
      <c r="O246" t="s">
        <v>32</v>
      </c>
      <c r="P246" t="s">
        <v>33</v>
      </c>
    </row>
    <row r="247" spans="1:16">
      <c r="A247">
        <v>3</v>
      </c>
      <c r="B247" t="s">
        <v>112</v>
      </c>
      <c r="C247" t="s">
        <v>165</v>
      </c>
      <c r="D247" t="s">
        <v>113</v>
      </c>
      <c r="E247" t="s">
        <v>42</v>
      </c>
      <c r="F247" t="str">
        <f>"9788839303486"</f>
        <v>9788839303486</v>
      </c>
      <c r="G247" t="s">
        <v>43</v>
      </c>
      <c r="H247" t="s">
        <v>44</v>
      </c>
      <c r="I247" t="s">
        <v>45</v>
      </c>
      <c r="J247" t="s">
        <v>30</v>
      </c>
      <c r="K247" t="s">
        <v>46</v>
      </c>
      <c r="L247">
        <v>19.25</v>
      </c>
      <c r="N247" t="s">
        <v>33</v>
      </c>
      <c r="O247" t="s">
        <v>33</v>
      </c>
      <c r="P247" t="s">
        <v>33</v>
      </c>
    </row>
    <row r="248" spans="1:16">
      <c r="A248">
        <v>3</v>
      </c>
      <c r="B248" t="s">
        <v>112</v>
      </c>
      <c r="C248" t="s">
        <v>165</v>
      </c>
      <c r="D248" t="s">
        <v>113</v>
      </c>
      <c r="E248" t="s">
        <v>62</v>
      </c>
      <c r="F248" t="str">
        <f>"9788863084917"</f>
        <v>9788863084917</v>
      </c>
      <c r="G248" t="s">
        <v>216</v>
      </c>
      <c r="H248" t="s">
        <v>217</v>
      </c>
      <c r="I248" t="s">
        <v>218</v>
      </c>
      <c r="J248">
        <v>1</v>
      </c>
      <c r="K248" t="s">
        <v>219</v>
      </c>
      <c r="L248">
        <v>38.1</v>
      </c>
      <c r="N248" t="s">
        <v>33</v>
      </c>
      <c r="O248" t="s">
        <v>32</v>
      </c>
      <c r="P248" t="s">
        <v>33</v>
      </c>
    </row>
    <row r="249" spans="1:16">
      <c r="A249">
        <v>3</v>
      </c>
      <c r="B249" t="s">
        <v>126</v>
      </c>
      <c r="C249" t="s">
        <v>165</v>
      </c>
      <c r="D249" t="s">
        <v>113</v>
      </c>
      <c r="E249" t="s">
        <v>62</v>
      </c>
      <c r="F249" t="str">
        <f>"9788863084917"</f>
        <v>9788863084917</v>
      </c>
      <c r="G249" t="s">
        <v>216</v>
      </c>
      <c r="H249" t="s">
        <v>217</v>
      </c>
      <c r="I249" t="s">
        <v>218</v>
      </c>
      <c r="J249">
        <v>1</v>
      </c>
      <c r="K249" t="s">
        <v>219</v>
      </c>
      <c r="L249">
        <v>38.1</v>
      </c>
      <c r="N249" t="s">
        <v>33</v>
      </c>
      <c r="O249" t="s">
        <v>32</v>
      </c>
      <c r="P249" t="s">
        <v>33</v>
      </c>
    </row>
    <row r="250" spans="1:16">
      <c r="A250">
        <v>3</v>
      </c>
      <c r="B250" t="s">
        <v>126</v>
      </c>
      <c r="C250" t="s">
        <v>165</v>
      </c>
      <c r="D250" t="s">
        <v>113</v>
      </c>
      <c r="E250" t="s">
        <v>74</v>
      </c>
      <c r="F250" t="str">
        <f>"9788808520128"</f>
        <v>9788808520128</v>
      </c>
      <c r="G250" t="s">
        <v>124</v>
      </c>
      <c r="H250" t="s">
        <v>125</v>
      </c>
      <c r="I250" t="s">
        <v>29</v>
      </c>
      <c r="J250" t="s">
        <v>30</v>
      </c>
      <c r="K250" t="s">
        <v>31</v>
      </c>
      <c r="L250">
        <v>24.6</v>
      </c>
      <c r="N250" t="s">
        <v>33</v>
      </c>
      <c r="O250" t="s">
        <v>33</v>
      </c>
      <c r="P250" t="s">
        <v>33</v>
      </c>
    </row>
    <row r="251" spans="1:16">
      <c r="A251">
        <v>3</v>
      </c>
      <c r="B251" t="s">
        <v>126</v>
      </c>
      <c r="C251" t="s">
        <v>165</v>
      </c>
      <c r="D251" t="s">
        <v>113</v>
      </c>
      <c r="E251" t="s">
        <v>181</v>
      </c>
      <c r="F251" t="str">
        <f>"9788842119289"</f>
        <v>9788842119289</v>
      </c>
      <c r="G251" t="s">
        <v>182</v>
      </c>
      <c r="H251" t="s">
        <v>183</v>
      </c>
      <c r="I251" t="s">
        <v>184</v>
      </c>
      <c r="J251">
        <v>1</v>
      </c>
      <c r="K251" t="s">
        <v>185</v>
      </c>
      <c r="L251">
        <v>30.9</v>
      </c>
      <c r="M251">
        <v>2024</v>
      </c>
      <c r="N251" t="s">
        <v>32</v>
      </c>
      <c r="O251" t="s">
        <v>32</v>
      </c>
      <c r="P251" t="s">
        <v>33</v>
      </c>
    </row>
    <row r="252" spans="1:16">
      <c r="A252">
        <v>3</v>
      </c>
      <c r="B252" t="s">
        <v>126</v>
      </c>
      <c r="C252" t="s">
        <v>165</v>
      </c>
      <c r="D252" t="s">
        <v>113</v>
      </c>
      <c r="E252" t="s">
        <v>38</v>
      </c>
      <c r="F252" t="str">
        <f>"9788853021267"</f>
        <v>9788853021267</v>
      </c>
      <c r="G252" t="s">
        <v>66</v>
      </c>
      <c r="H252" t="s">
        <v>67</v>
      </c>
      <c r="I252" t="s">
        <v>68</v>
      </c>
      <c r="J252" t="s">
        <v>30</v>
      </c>
      <c r="K252" t="s">
        <v>69</v>
      </c>
      <c r="L252">
        <v>31.3</v>
      </c>
      <c r="N252" t="s">
        <v>33</v>
      </c>
      <c r="O252" t="s">
        <v>33</v>
      </c>
      <c r="P252" t="s">
        <v>33</v>
      </c>
    </row>
    <row r="253" spans="1:16">
      <c r="A253">
        <v>3</v>
      </c>
      <c r="B253" t="s">
        <v>126</v>
      </c>
      <c r="C253" t="s">
        <v>165</v>
      </c>
      <c r="D253" t="s">
        <v>113</v>
      </c>
      <c r="E253" t="s">
        <v>34</v>
      </c>
      <c r="F253" t="str">
        <f>"9788808524973"</f>
        <v>9788808524973</v>
      </c>
      <c r="G253" t="s">
        <v>205</v>
      </c>
      <c r="H253" t="s">
        <v>206</v>
      </c>
      <c r="I253" t="s">
        <v>207</v>
      </c>
      <c r="J253">
        <v>1</v>
      </c>
      <c r="K253" t="s">
        <v>31</v>
      </c>
      <c r="L253">
        <v>38.9</v>
      </c>
      <c r="N253" t="s">
        <v>33</v>
      </c>
      <c r="O253" t="s">
        <v>32</v>
      </c>
      <c r="P253" t="s">
        <v>33</v>
      </c>
    </row>
    <row r="254" spans="1:16">
      <c r="A254">
        <v>3</v>
      </c>
      <c r="B254" t="s">
        <v>126</v>
      </c>
      <c r="C254" t="s">
        <v>165</v>
      </c>
      <c r="D254" t="s">
        <v>113</v>
      </c>
      <c r="E254" t="s">
        <v>42</v>
      </c>
      <c r="F254" t="str">
        <f>"9788839303486"</f>
        <v>9788839303486</v>
      </c>
      <c r="G254" t="s">
        <v>43</v>
      </c>
      <c r="H254" t="s">
        <v>44</v>
      </c>
      <c r="I254" t="s">
        <v>45</v>
      </c>
      <c r="J254" t="s">
        <v>30</v>
      </c>
      <c r="K254" t="s">
        <v>46</v>
      </c>
      <c r="L254">
        <v>19.25</v>
      </c>
      <c r="N254" t="s">
        <v>33</v>
      </c>
      <c r="O254" t="s">
        <v>33</v>
      </c>
      <c r="P254" t="s">
        <v>33</v>
      </c>
    </row>
    <row r="255" spans="1:16">
      <c r="A255">
        <v>3</v>
      </c>
      <c r="B255" t="s">
        <v>126</v>
      </c>
      <c r="C255" t="s">
        <v>165</v>
      </c>
      <c r="D255" t="s">
        <v>113</v>
      </c>
      <c r="E255" t="s">
        <v>70</v>
      </c>
      <c r="F255" t="str">
        <f>"9788808930552"</f>
        <v>9788808930552</v>
      </c>
      <c r="G255" t="s">
        <v>214</v>
      </c>
      <c r="H255" t="s">
        <v>215</v>
      </c>
      <c r="I255" t="s">
        <v>29</v>
      </c>
      <c r="J255">
        <v>1</v>
      </c>
      <c r="K255" t="s">
        <v>31</v>
      </c>
      <c r="L255">
        <v>29.7</v>
      </c>
      <c r="M255">
        <v>2021</v>
      </c>
      <c r="N255" t="s">
        <v>33</v>
      </c>
      <c r="O255" t="s">
        <v>32</v>
      </c>
      <c r="P255" t="s">
        <v>33</v>
      </c>
    </row>
    <row r="256" spans="1:16">
      <c r="A256">
        <v>3</v>
      </c>
      <c r="B256" t="s">
        <v>126</v>
      </c>
      <c r="C256" t="s">
        <v>165</v>
      </c>
      <c r="D256" t="s">
        <v>113</v>
      </c>
      <c r="E256" t="s">
        <v>229</v>
      </c>
      <c r="F256" t="str">
        <f>"9788824795180"</f>
        <v>9788824795180</v>
      </c>
      <c r="G256" t="s">
        <v>230</v>
      </c>
      <c r="H256" t="s">
        <v>229</v>
      </c>
      <c r="I256" t="s">
        <v>231</v>
      </c>
      <c r="J256" t="s">
        <v>30</v>
      </c>
      <c r="K256" t="s">
        <v>111</v>
      </c>
      <c r="L256">
        <v>25.3</v>
      </c>
      <c r="M256">
        <v>2023</v>
      </c>
      <c r="N256" t="s">
        <v>33</v>
      </c>
      <c r="O256" t="s">
        <v>32</v>
      </c>
      <c r="P256" t="s">
        <v>33</v>
      </c>
    </row>
    <row r="257" spans="1:16">
      <c r="A257">
        <v>3</v>
      </c>
      <c r="B257" t="s">
        <v>126</v>
      </c>
      <c r="C257" t="s">
        <v>165</v>
      </c>
      <c r="D257" t="s">
        <v>113</v>
      </c>
      <c r="E257" t="s">
        <v>116</v>
      </c>
      <c r="F257" t="str">
        <f>"9788839537478"</f>
        <v>9788839537478</v>
      </c>
      <c r="G257" t="s">
        <v>223</v>
      </c>
      <c r="H257" t="s">
        <v>224</v>
      </c>
      <c r="I257" t="s">
        <v>225</v>
      </c>
      <c r="J257">
        <v>1</v>
      </c>
      <c r="K257" t="s">
        <v>58</v>
      </c>
      <c r="L257">
        <v>22.1</v>
      </c>
      <c r="N257" t="s">
        <v>33</v>
      </c>
      <c r="O257" t="s">
        <v>32</v>
      </c>
      <c r="P257" t="s">
        <v>33</v>
      </c>
    </row>
    <row r="258" spans="1:16">
      <c r="A258">
        <v>3</v>
      </c>
      <c r="B258" t="s">
        <v>126</v>
      </c>
      <c r="C258" t="s">
        <v>165</v>
      </c>
      <c r="D258" t="s">
        <v>113</v>
      </c>
      <c r="E258" t="s">
        <v>169</v>
      </c>
      <c r="F258" t="str">
        <f>"9788809912199"</f>
        <v>9788809912199</v>
      </c>
      <c r="G258" t="s">
        <v>170</v>
      </c>
      <c r="H258" t="s">
        <v>196</v>
      </c>
      <c r="I258" t="s">
        <v>29</v>
      </c>
      <c r="J258">
        <v>2</v>
      </c>
      <c r="K258" t="s">
        <v>172</v>
      </c>
      <c r="L258">
        <v>26.5</v>
      </c>
      <c r="M258">
        <v>2022</v>
      </c>
      <c r="N258" t="s">
        <v>33</v>
      </c>
      <c r="O258" t="s">
        <v>32</v>
      </c>
      <c r="P258" t="s">
        <v>33</v>
      </c>
    </row>
    <row r="259" spans="1:16">
      <c r="A259">
        <v>3</v>
      </c>
      <c r="B259" t="s">
        <v>126</v>
      </c>
      <c r="C259" t="s">
        <v>165</v>
      </c>
      <c r="D259" t="s">
        <v>113</v>
      </c>
      <c r="E259" t="s">
        <v>174</v>
      </c>
      <c r="F259" t="str">
        <f>"9788857793238"</f>
        <v>9788857793238</v>
      </c>
      <c r="G259" t="s">
        <v>175</v>
      </c>
      <c r="H259" t="s">
        <v>176</v>
      </c>
      <c r="I259" t="s">
        <v>177</v>
      </c>
      <c r="J259">
        <v>1</v>
      </c>
      <c r="K259" t="s">
        <v>178</v>
      </c>
      <c r="L259">
        <v>31.4</v>
      </c>
      <c r="M259">
        <v>2023</v>
      </c>
      <c r="N259" t="s">
        <v>33</v>
      </c>
      <c r="O259" t="s">
        <v>32</v>
      </c>
      <c r="P259" t="s">
        <v>33</v>
      </c>
    </row>
    <row r="260" spans="1:16">
      <c r="A260">
        <v>3</v>
      </c>
      <c r="B260" t="s">
        <v>126</v>
      </c>
      <c r="C260" t="s">
        <v>165</v>
      </c>
      <c r="D260" t="s">
        <v>113</v>
      </c>
      <c r="E260" t="s">
        <v>210</v>
      </c>
      <c r="F260" t="str">
        <f>"9788824794923"</f>
        <v>9788824794923</v>
      </c>
      <c r="G260" t="s">
        <v>226</v>
      </c>
      <c r="H260" t="s">
        <v>227</v>
      </c>
      <c r="I260" t="s">
        <v>228</v>
      </c>
      <c r="J260" t="s">
        <v>30</v>
      </c>
      <c r="K260" t="s">
        <v>111</v>
      </c>
      <c r="L260">
        <v>39.700000000000003</v>
      </c>
      <c r="M260">
        <v>2023</v>
      </c>
      <c r="N260" t="s">
        <v>33</v>
      </c>
      <c r="O260" t="s">
        <v>32</v>
      </c>
      <c r="P260" t="s">
        <v>33</v>
      </c>
    </row>
    <row r="261" spans="1:16">
      <c r="A261">
        <v>3</v>
      </c>
      <c r="B261" t="s">
        <v>126</v>
      </c>
      <c r="C261" t="s">
        <v>165</v>
      </c>
      <c r="D261" t="s">
        <v>113</v>
      </c>
      <c r="E261" t="s">
        <v>116</v>
      </c>
      <c r="F261" t="str">
        <f>"9788869102417"</f>
        <v>9788869102417</v>
      </c>
      <c r="G261" t="s">
        <v>232</v>
      </c>
      <c r="H261" t="s">
        <v>233</v>
      </c>
      <c r="I261" t="s">
        <v>29</v>
      </c>
      <c r="J261">
        <v>2</v>
      </c>
      <c r="K261" t="s">
        <v>138</v>
      </c>
      <c r="L261">
        <v>26.5</v>
      </c>
      <c r="N261" t="s">
        <v>33</v>
      </c>
      <c r="O261" t="s">
        <v>33</v>
      </c>
      <c r="P261" t="s">
        <v>33</v>
      </c>
    </row>
    <row r="262" spans="1:16">
      <c r="A262">
        <v>3</v>
      </c>
      <c r="B262" t="s">
        <v>126</v>
      </c>
      <c r="C262" t="s">
        <v>165</v>
      </c>
      <c r="D262" t="s">
        <v>113</v>
      </c>
      <c r="E262" t="s">
        <v>38</v>
      </c>
      <c r="F262" t="str">
        <f>"9780194435871"</f>
        <v>9780194435871</v>
      </c>
      <c r="G262" t="s">
        <v>39</v>
      </c>
      <c r="H262" t="s">
        <v>166</v>
      </c>
      <c r="I262" t="s">
        <v>29</v>
      </c>
      <c r="J262" t="s">
        <v>30</v>
      </c>
      <c r="K262" t="s">
        <v>41</v>
      </c>
      <c r="L262">
        <v>39.9</v>
      </c>
      <c r="M262">
        <v>2022</v>
      </c>
      <c r="N262" t="s">
        <v>33</v>
      </c>
      <c r="O262" t="s">
        <v>32</v>
      </c>
      <c r="P262" t="s">
        <v>33</v>
      </c>
    </row>
    <row r="263" spans="1:16">
      <c r="A263">
        <v>3</v>
      </c>
      <c r="B263" t="s">
        <v>126</v>
      </c>
      <c r="C263" t="s">
        <v>165</v>
      </c>
      <c r="D263" t="s">
        <v>113</v>
      </c>
      <c r="E263" t="s">
        <v>59</v>
      </c>
      <c r="F263" t="str">
        <f>"9788805076321"</f>
        <v>9788805076321</v>
      </c>
      <c r="G263" t="s">
        <v>191</v>
      </c>
      <c r="H263" t="s">
        <v>192</v>
      </c>
      <c r="I263" t="s">
        <v>193</v>
      </c>
      <c r="J263" t="s">
        <v>30</v>
      </c>
      <c r="K263" t="s">
        <v>134</v>
      </c>
      <c r="L263">
        <v>32.700000000000003</v>
      </c>
      <c r="N263" t="s">
        <v>33</v>
      </c>
      <c r="O263" t="s">
        <v>32</v>
      </c>
      <c r="P263" t="s">
        <v>33</v>
      </c>
    </row>
    <row r="264" spans="1:16">
      <c r="A264">
        <v>3</v>
      </c>
      <c r="B264" t="s">
        <v>126</v>
      </c>
      <c r="C264" t="s">
        <v>165</v>
      </c>
      <c r="D264" t="s">
        <v>113</v>
      </c>
      <c r="E264" t="s">
        <v>169</v>
      </c>
      <c r="F264" t="str">
        <f>"9788809962903"</f>
        <v>9788809962903</v>
      </c>
      <c r="G264" t="s">
        <v>170</v>
      </c>
      <c r="H264" t="s">
        <v>171</v>
      </c>
      <c r="I264" t="s">
        <v>29</v>
      </c>
      <c r="J264">
        <v>1</v>
      </c>
      <c r="K264" t="s">
        <v>172</v>
      </c>
      <c r="L264">
        <v>31.9</v>
      </c>
      <c r="M264">
        <v>2022</v>
      </c>
      <c r="N264" t="s">
        <v>33</v>
      </c>
      <c r="O264" t="s">
        <v>32</v>
      </c>
      <c r="P264" t="s">
        <v>33</v>
      </c>
    </row>
    <row r="265" spans="1:16">
      <c r="A265">
        <v>3</v>
      </c>
      <c r="B265" t="s">
        <v>126</v>
      </c>
      <c r="C265" t="s">
        <v>165</v>
      </c>
      <c r="D265" t="s">
        <v>113</v>
      </c>
      <c r="E265" t="s">
        <v>149</v>
      </c>
      <c r="F265" t="str">
        <f>"9788808402691"</f>
        <v>9788808402691</v>
      </c>
      <c r="G265" t="s">
        <v>163</v>
      </c>
      <c r="H265" t="s">
        <v>164</v>
      </c>
      <c r="I265" t="s">
        <v>29</v>
      </c>
      <c r="J265" t="s">
        <v>30</v>
      </c>
      <c r="K265" t="s">
        <v>31</v>
      </c>
      <c r="L265">
        <v>43.4</v>
      </c>
      <c r="N265" t="s">
        <v>33</v>
      </c>
      <c r="O265" t="s">
        <v>33</v>
      </c>
      <c r="P265" t="s">
        <v>33</v>
      </c>
    </row>
    <row r="266" spans="1:16">
      <c r="A266">
        <v>3</v>
      </c>
      <c r="B266" t="s">
        <v>126</v>
      </c>
      <c r="C266" t="s">
        <v>165</v>
      </c>
      <c r="D266" t="s">
        <v>113</v>
      </c>
      <c r="E266" t="s">
        <v>51</v>
      </c>
      <c r="F266" t="str">
        <f>"9788839302809"</f>
        <v>9788839302809</v>
      </c>
      <c r="G266" t="s">
        <v>52</v>
      </c>
      <c r="H266" t="s">
        <v>53</v>
      </c>
      <c r="I266" t="s">
        <v>29</v>
      </c>
      <c r="J266" t="s">
        <v>30</v>
      </c>
      <c r="K266" t="s">
        <v>46</v>
      </c>
      <c r="L266">
        <v>23.15</v>
      </c>
      <c r="N266" t="s">
        <v>33</v>
      </c>
      <c r="O266" t="s">
        <v>33</v>
      </c>
      <c r="P266" t="s">
        <v>33</v>
      </c>
    </row>
    <row r="267" spans="1:16">
      <c r="A267">
        <v>3</v>
      </c>
      <c r="B267" t="s">
        <v>126</v>
      </c>
      <c r="C267" t="s">
        <v>165</v>
      </c>
      <c r="D267" t="s">
        <v>113</v>
      </c>
      <c r="E267" t="s">
        <v>38</v>
      </c>
      <c r="F267" t="str">
        <f>"9788808917034"</f>
        <v>9788808917034</v>
      </c>
      <c r="G267" t="s">
        <v>186</v>
      </c>
      <c r="H267" t="s">
        <v>187</v>
      </c>
      <c r="I267" t="s">
        <v>188</v>
      </c>
      <c r="J267" t="s">
        <v>30</v>
      </c>
      <c r="K267" t="s">
        <v>31</v>
      </c>
      <c r="L267">
        <v>31.3</v>
      </c>
      <c r="N267" t="s">
        <v>33</v>
      </c>
      <c r="O267" t="s">
        <v>32</v>
      </c>
      <c r="P267" t="s">
        <v>33</v>
      </c>
    </row>
    <row r="268" spans="1:16">
      <c r="A268">
        <v>3</v>
      </c>
      <c r="B268" t="s">
        <v>234</v>
      </c>
      <c r="C268" t="s">
        <v>165</v>
      </c>
      <c r="D268" t="s">
        <v>92</v>
      </c>
      <c r="E268" t="s">
        <v>169</v>
      </c>
      <c r="F268" t="str">
        <f>"9788809912199"</f>
        <v>9788809912199</v>
      </c>
      <c r="G268" t="s">
        <v>170</v>
      </c>
      <c r="H268" t="s">
        <v>196</v>
      </c>
      <c r="I268" t="s">
        <v>29</v>
      </c>
      <c r="J268">
        <v>2</v>
      </c>
      <c r="K268" t="s">
        <v>172</v>
      </c>
      <c r="L268">
        <v>26.5</v>
      </c>
      <c r="N268" t="s">
        <v>33</v>
      </c>
      <c r="O268" t="s">
        <v>32</v>
      </c>
      <c r="P268" t="s">
        <v>33</v>
      </c>
    </row>
    <row r="269" spans="1:16">
      <c r="A269">
        <v>3</v>
      </c>
      <c r="B269" t="s">
        <v>234</v>
      </c>
      <c r="C269" t="s">
        <v>165</v>
      </c>
      <c r="D269" t="s">
        <v>92</v>
      </c>
      <c r="E269" t="s">
        <v>169</v>
      </c>
      <c r="F269" t="str">
        <f>"9788809962903"</f>
        <v>9788809962903</v>
      </c>
      <c r="G269" t="s">
        <v>170</v>
      </c>
      <c r="H269" t="s">
        <v>171</v>
      </c>
      <c r="I269" t="s">
        <v>29</v>
      </c>
      <c r="J269">
        <v>1</v>
      </c>
      <c r="K269" t="s">
        <v>172</v>
      </c>
      <c r="L269">
        <v>31.9</v>
      </c>
      <c r="N269" t="s">
        <v>33</v>
      </c>
      <c r="O269" t="s">
        <v>32</v>
      </c>
      <c r="P269" t="s">
        <v>33</v>
      </c>
    </row>
    <row r="270" spans="1:16">
      <c r="A270">
        <v>3</v>
      </c>
      <c r="B270" t="s">
        <v>234</v>
      </c>
      <c r="C270" t="s">
        <v>165</v>
      </c>
      <c r="D270" t="s">
        <v>92</v>
      </c>
      <c r="E270" t="s">
        <v>38</v>
      </c>
      <c r="F270" t="str">
        <f>"9788808917034"</f>
        <v>9788808917034</v>
      </c>
      <c r="G270" t="s">
        <v>186</v>
      </c>
      <c r="H270" t="s">
        <v>187</v>
      </c>
      <c r="I270" t="s">
        <v>188</v>
      </c>
      <c r="J270" t="s">
        <v>30</v>
      </c>
      <c r="K270" t="s">
        <v>31</v>
      </c>
      <c r="L270">
        <v>31.3</v>
      </c>
      <c r="N270" t="s">
        <v>33</v>
      </c>
      <c r="O270" t="s">
        <v>32</v>
      </c>
      <c r="P270" t="s">
        <v>33</v>
      </c>
    </row>
    <row r="271" spans="1:16">
      <c r="A271">
        <v>3</v>
      </c>
      <c r="B271" t="s">
        <v>234</v>
      </c>
      <c r="C271" t="s">
        <v>165</v>
      </c>
      <c r="D271" t="s">
        <v>92</v>
      </c>
      <c r="E271" t="s">
        <v>38</v>
      </c>
      <c r="F271" t="str">
        <f>"9780194435871"</f>
        <v>9780194435871</v>
      </c>
      <c r="G271" t="s">
        <v>39</v>
      </c>
      <c r="H271" t="s">
        <v>166</v>
      </c>
      <c r="I271" t="s">
        <v>29</v>
      </c>
      <c r="J271" t="s">
        <v>30</v>
      </c>
      <c r="K271" t="s">
        <v>41</v>
      </c>
      <c r="L271">
        <v>39.9</v>
      </c>
      <c r="N271" t="s">
        <v>33</v>
      </c>
      <c r="O271" t="s">
        <v>32</v>
      </c>
      <c r="P271" t="s">
        <v>33</v>
      </c>
    </row>
    <row r="272" spans="1:16">
      <c r="A272">
        <v>3</v>
      </c>
      <c r="B272" t="s">
        <v>234</v>
      </c>
      <c r="C272" t="s">
        <v>165</v>
      </c>
      <c r="D272" t="s">
        <v>92</v>
      </c>
      <c r="E272" t="s">
        <v>38</v>
      </c>
      <c r="F272" t="str">
        <f>"9788853021267"</f>
        <v>9788853021267</v>
      </c>
      <c r="G272" t="s">
        <v>66</v>
      </c>
      <c r="H272" t="s">
        <v>67</v>
      </c>
      <c r="I272" t="s">
        <v>68</v>
      </c>
      <c r="J272" t="s">
        <v>30</v>
      </c>
      <c r="K272" t="s">
        <v>69</v>
      </c>
      <c r="L272">
        <v>31.3</v>
      </c>
      <c r="N272" t="s">
        <v>33</v>
      </c>
      <c r="O272" t="s">
        <v>33</v>
      </c>
      <c r="P272" t="s">
        <v>33</v>
      </c>
    </row>
    <row r="273" spans="1:16">
      <c r="A273">
        <v>3</v>
      </c>
      <c r="B273" t="s">
        <v>234</v>
      </c>
      <c r="C273" t="s">
        <v>165</v>
      </c>
      <c r="D273" t="s">
        <v>92</v>
      </c>
      <c r="E273" t="s">
        <v>103</v>
      </c>
      <c r="F273" t="str">
        <f>"9788838339028"</f>
        <v>9788838339028</v>
      </c>
      <c r="G273" t="s">
        <v>39</v>
      </c>
      <c r="H273" t="s">
        <v>104</v>
      </c>
      <c r="I273" t="s">
        <v>154</v>
      </c>
      <c r="J273">
        <v>2</v>
      </c>
      <c r="K273" t="s">
        <v>106</v>
      </c>
      <c r="L273">
        <v>24.8</v>
      </c>
      <c r="N273" t="s">
        <v>33</v>
      </c>
      <c r="O273" t="s">
        <v>33</v>
      </c>
      <c r="P273" t="s">
        <v>33</v>
      </c>
    </row>
    <row r="274" spans="1:16">
      <c r="A274">
        <v>3</v>
      </c>
      <c r="B274" t="s">
        <v>234</v>
      </c>
      <c r="C274" t="s">
        <v>165</v>
      </c>
      <c r="D274" t="s">
        <v>92</v>
      </c>
      <c r="E274" t="s">
        <v>34</v>
      </c>
      <c r="F274" t="str">
        <f>"9788808524973"</f>
        <v>9788808524973</v>
      </c>
      <c r="G274" t="s">
        <v>205</v>
      </c>
      <c r="H274" t="s">
        <v>206</v>
      </c>
      <c r="I274" t="s">
        <v>207</v>
      </c>
      <c r="J274">
        <v>1</v>
      </c>
      <c r="K274" t="s">
        <v>31</v>
      </c>
      <c r="L274">
        <v>38.9</v>
      </c>
      <c r="N274" t="s">
        <v>33</v>
      </c>
      <c r="O274" t="s">
        <v>32</v>
      </c>
      <c r="P274" t="s">
        <v>33</v>
      </c>
    </row>
    <row r="275" spans="1:16">
      <c r="A275">
        <v>3</v>
      </c>
      <c r="B275" t="s">
        <v>234</v>
      </c>
      <c r="C275" t="s">
        <v>165</v>
      </c>
      <c r="D275" t="s">
        <v>92</v>
      </c>
      <c r="E275" t="s">
        <v>181</v>
      </c>
      <c r="F275" t="str">
        <f>"9788842119289"</f>
        <v>9788842119289</v>
      </c>
      <c r="G275" t="s">
        <v>182</v>
      </c>
      <c r="H275" t="s">
        <v>183</v>
      </c>
      <c r="I275" t="s">
        <v>184</v>
      </c>
      <c r="J275">
        <v>1</v>
      </c>
      <c r="K275" t="s">
        <v>185</v>
      </c>
      <c r="L275">
        <v>30.9</v>
      </c>
      <c r="M275">
        <v>2024</v>
      </c>
      <c r="N275" t="s">
        <v>32</v>
      </c>
      <c r="O275" t="s">
        <v>32</v>
      </c>
      <c r="P275" t="s">
        <v>33</v>
      </c>
    </row>
    <row r="276" spans="1:16">
      <c r="A276">
        <v>3</v>
      </c>
      <c r="B276" t="s">
        <v>234</v>
      </c>
      <c r="C276" t="s">
        <v>165</v>
      </c>
      <c r="D276" t="s">
        <v>92</v>
      </c>
      <c r="E276" t="s">
        <v>98</v>
      </c>
      <c r="F276" t="str">
        <f>"9788808494313"</f>
        <v>9788808494313</v>
      </c>
      <c r="G276" t="s">
        <v>208</v>
      </c>
      <c r="H276" t="s">
        <v>209</v>
      </c>
      <c r="I276" t="s">
        <v>29</v>
      </c>
      <c r="J276">
        <v>1</v>
      </c>
      <c r="K276" t="s">
        <v>31</v>
      </c>
      <c r="L276">
        <v>22.8</v>
      </c>
      <c r="N276" t="s">
        <v>33</v>
      </c>
      <c r="O276" t="s">
        <v>32</v>
      </c>
      <c r="P276" t="s">
        <v>33</v>
      </c>
    </row>
    <row r="277" spans="1:16">
      <c r="A277">
        <v>3</v>
      </c>
      <c r="B277" t="s">
        <v>234</v>
      </c>
      <c r="C277" t="s">
        <v>165</v>
      </c>
      <c r="D277" t="s">
        <v>92</v>
      </c>
      <c r="E277" t="s">
        <v>70</v>
      </c>
      <c r="F277" t="str">
        <f>"9788808930552"</f>
        <v>9788808930552</v>
      </c>
      <c r="G277" t="s">
        <v>214</v>
      </c>
      <c r="H277" t="s">
        <v>215</v>
      </c>
      <c r="I277" t="s">
        <v>29</v>
      </c>
      <c r="J277">
        <v>1</v>
      </c>
      <c r="K277" t="s">
        <v>31</v>
      </c>
      <c r="L277">
        <v>29.7</v>
      </c>
      <c r="N277" t="s">
        <v>33</v>
      </c>
      <c r="O277" t="s">
        <v>32</v>
      </c>
      <c r="P277" t="s">
        <v>33</v>
      </c>
    </row>
    <row r="278" spans="1:16">
      <c r="A278">
        <v>3</v>
      </c>
      <c r="B278" t="s">
        <v>234</v>
      </c>
      <c r="C278" t="s">
        <v>165</v>
      </c>
      <c r="D278" t="s">
        <v>92</v>
      </c>
      <c r="E278" t="s">
        <v>210</v>
      </c>
      <c r="F278" t="str">
        <f>"9788824794961"</f>
        <v>9788824794961</v>
      </c>
      <c r="G278" t="s">
        <v>211</v>
      </c>
      <c r="H278" t="s">
        <v>212</v>
      </c>
      <c r="I278" t="s">
        <v>213</v>
      </c>
      <c r="J278" t="s">
        <v>30</v>
      </c>
      <c r="K278" t="s">
        <v>111</v>
      </c>
      <c r="L278">
        <v>41.2</v>
      </c>
      <c r="N278" t="s">
        <v>33</v>
      </c>
      <c r="O278" t="s">
        <v>33</v>
      </c>
      <c r="P278" t="s">
        <v>33</v>
      </c>
    </row>
    <row r="279" spans="1:16">
      <c r="A279">
        <v>3</v>
      </c>
      <c r="B279" t="s">
        <v>234</v>
      </c>
      <c r="C279" t="s">
        <v>165</v>
      </c>
      <c r="D279" t="s">
        <v>92</v>
      </c>
      <c r="E279" t="s">
        <v>174</v>
      </c>
      <c r="F279" t="str">
        <f>"9788857793238"</f>
        <v>9788857793238</v>
      </c>
      <c r="G279" t="s">
        <v>175</v>
      </c>
      <c r="H279" t="s">
        <v>176</v>
      </c>
      <c r="I279" t="s">
        <v>177</v>
      </c>
      <c r="J279">
        <v>1</v>
      </c>
      <c r="K279" t="s">
        <v>178</v>
      </c>
      <c r="L279">
        <v>31.4</v>
      </c>
      <c r="N279" t="s">
        <v>33</v>
      </c>
      <c r="O279" t="s">
        <v>32</v>
      </c>
      <c r="P279" t="s">
        <v>33</v>
      </c>
    </row>
    <row r="280" spans="1:16">
      <c r="A280">
        <v>3</v>
      </c>
      <c r="B280" t="s">
        <v>234</v>
      </c>
      <c r="C280" t="s">
        <v>165</v>
      </c>
      <c r="D280" t="s">
        <v>92</v>
      </c>
      <c r="E280" t="s">
        <v>62</v>
      </c>
      <c r="F280" t="str">
        <f>"9788863084917"</f>
        <v>9788863084917</v>
      </c>
      <c r="G280" t="s">
        <v>216</v>
      </c>
      <c r="H280" t="s">
        <v>217</v>
      </c>
      <c r="I280" t="s">
        <v>218</v>
      </c>
      <c r="J280">
        <v>1</v>
      </c>
      <c r="K280" t="s">
        <v>219</v>
      </c>
      <c r="L280">
        <v>38.1</v>
      </c>
      <c r="N280" t="s">
        <v>33</v>
      </c>
      <c r="O280" t="s">
        <v>32</v>
      </c>
      <c r="P280" t="s">
        <v>33</v>
      </c>
    </row>
    <row r="281" spans="1:16">
      <c r="A281">
        <v>3</v>
      </c>
      <c r="B281" t="s">
        <v>234</v>
      </c>
      <c r="C281" t="s">
        <v>165</v>
      </c>
      <c r="D281" t="s">
        <v>92</v>
      </c>
      <c r="E281" t="s">
        <v>51</v>
      </c>
      <c r="F281" t="str">
        <f>"9788839302809"</f>
        <v>9788839302809</v>
      </c>
      <c r="G281" t="s">
        <v>52</v>
      </c>
      <c r="H281" t="s">
        <v>53</v>
      </c>
      <c r="I281" t="s">
        <v>29</v>
      </c>
      <c r="J281" t="s">
        <v>30</v>
      </c>
      <c r="K281" t="s">
        <v>46</v>
      </c>
      <c r="L281">
        <v>23.15</v>
      </c>
      <c r="N281" t="s">
        <v>33</v>
      </c>
      <c r="O281" t="s">
        <v>33</v>
      </c>
      <c r="P281" t="s">
        <v>33</v>
      </c>
    </row>
    <row r="282" spans="1:16">
      <c r="A282">
        <v>3</v>
      </c>
      <c r="B282" t="s">
        <v>234</v>
      </c>
      <c r="C282" t="s">
        <v>165</v>
      </c>
      <c r="D282" t="s">
        <v>92</v>
      </c>
      <c r="E282" t="s">
        <v>42</v>
      </c>
      <c r="F282" t="str">
        <f>"9788839303486"</f>
        <v>9788839303486</v>
      </c>
      <c r="G282" t="s">
        <v>43</v>
      </c>
      <c r="H282" t="s">
        <v>44</v>
      </c>
      <c r="I282" t="s">
        <v>45</v>
      </c>
      <c r="J282" t="s">
        <v>30</v>
      </c>
      <c r="K282" t="s">
        <v>46</v>
      </c>
      <c r="L282">
        <v>19.25</v>
      </c>
      <c r="N282" t="s">
        <v>33</v>
      </c>
      <c r="O282" t="s">
        <v>33</v>
      </c>
      <c r="P282" t="s">
        <v>33</v>
      </c>
    </row>
    <row r="283" spans="1:16">
      <c r="A283">
        <v>3</v>
      </c>
      <c r="B283" t="s">
        <v>234</v>
      </c>
      <c r="C283" t="s">
        <v>165</v>
      </c>
      <c r="D283" t="s">
        <v>92</v>
      </c>
      <c r="E283" t="s">
        <v>103</v>
      </c>
      <c r="F283" t="str">
        <f>"9788858336588"</f>
        <v>9788858336588</v>
      </c>
      <c r="G283" t="s">
        <v>156</v>
      </c>
      <c r="H283" t="s">
        <v>157</v>
      </c>
      <c r="I283" t="s">
        <v>158</v>
      </c>
      <c r="J283" t="s">
        <v>30</v>
      </c>
      <c r="K283" t="s">
        <v>159</v>
      </c>
      <c r="L283">
        <v>25.7</v>
      </c>
      <c r="N283" t="s">
        <v>33</v>
      </c>
      <c r="O283" t="s">
        <v>32</v>
      </c>
      <c r="P283" t="s">
        <v>33</v>
      </c>
    </row>
    <row r="284" spans="1:16">
      <c r="A284">
        <v>3</v>
      </c>
      <c r="B284" t="s">
        <v>234</v>
      </c>
      <c r="C284" t="s">
        <v>165</v>
      </c>
      <c r="D284" t="s">
        <v>92</v>
      </c>
      <c r="E284" t="s">
        <v>220</v>
      </c>
      <c r="F284" t="str">
        <f>"9788824788380"</f>
        <v>9788824788380</v>
      </c>
      <c r="G284" t="s">
        <v>39</v>
      </c>
      <c r="H284" t="s">
        <v>221</v>
      </c>
      <c r="I284" t="s">
        <v>29</v>
      </c>
      <c r="J284" t="s">
        <v>30</v>
      </c>
      <c r="K284" t="s">
        <v>222</v>
      </c>
      <c r="L284">
        <v>24</v>
      </c>
      <c r="M284">
        <v>2024</v>
      </c>
      <c r="N284" t="s">
        <v>32</v>
      </c>
      <c r="O284" t="s">
        <v>32</v>
      </c>
      <c r="P284" t="s">
        <v>33</v>
      </c>
    </row>
    <row r="285" spans="1:16">
      <c r="A285">
        <v>3</v>
      </c>
      <c r="B285" t="s">
        <v>234</v>
      </c>
      <c r="C285" t="s">
        <v>165</v>
      </c>
      <c r="D285" t="s">
        <v>92</v>
      </c>
      <c r="E285" t="s">
        <v>59</v>
      </c>
      <c r="F285" t="str">
        <f>"9788805076321"</f>
        <v>9788805076321</v>
      </c>
      <c r="G285" t="s">
        <v>191</v>
      </c>
      <c r="H285" t="s">
        <v>192</v>
      </c>
      <c r="I285" t="s">
        <v>193</v>
      </c>
      <c r="J285" t="s">
        <v>30</v>
      </c>
      <c r="K285" t="s">
        <v>134</v>
      </c>
      <c r="L285">
        <v>32.700000000000003</v>
      </c>
      <c r="N285" t="s">
        <v>33</v>
      </c>
      <c r="O285" t="s">
        <v>32</v>
      </c>
      <c r="P285" t="s">
        <v>33</v>
      </c>
    </row>
    <row r="286" spans="1:16">
      <c r="A286">
        <v>4</v>
      </c>
      <c r="B286" t="s">
        <v>23</v>
      </c>
      <c r="C286" t="s">
        <v>165</v>
      </c>
      <c r="D286" t="s">
        <v>25</v>
      </c>
      <c r="E286" t="s">
        <v>181</v>
      </c>
      <c r="F286" t="str">
        <f>"9788839532022"</f>
        <v>9788839532022</v>
      </c>
      <c r="G286" t="s">
        <v>235</v>
      </c>
      <c r="H286" t="s">
        <v>236</v>
      </c>
      <c r="I286" t="s">
        <v>29</v>
      </c>
      <c r="J286">
        <v>2</v>
      </c>
      <c r="K286" t="s">
        <v>58</v>
      </c>
      <c r="L286">
        <v>52.9</v>
      </c>
      <c r="N286" t="s">
        <v>33</v>
      </c>
      <c r="O286" t="s">
        <v>32</v>
      </c>
      <c r="P286" t="s">
        <v>33</v>
      </c>
    </row>
    <row r="287" spans="1:16">
      <c r="A287">
        <v>4</v>
      </c>
      <c r="B287" t="s">
        <v>23</v>
      </c>
      <c r="C287" t="s">
        <v>165</v>
      </c>
      <c r="D287" t="s">
        <v>25</v>
      </c>
      <c r="E287" t="s">
        <v>47</v>
      </c>
      <c r="F287" t="str">
        <f>"9788808824363"</f>
        <v>9788808824363</v>
      </c>
      <c r="G287" t="s">
        <v>199</v>
      </c>
      <c r="H287" t="s">
        <v>200</v>
      </c>
      <c r="I287" t="s">
        <v>201</v>
      </c>
      <c r="J287" t="s">
        <v>30</v>
      </c>
      <c r="K287" t="s">
        <v>31</v>
      </c>
      <c r="L287">
        <v>27.5</v>
      </c>
      <c r="N287" t="s">
        <v>33</v>
      </c>
      <c r="O287" t="s">
        <v>33</v>
      </c>
      <c r="P287" t="s">
        <v>153</v>
      </c>
    </row>
    <row r="288" spans="1:16">
      <c r="A288">
        <v>4</v>
      </c>
      <c r="B288" t="s">
        <v>23</v>
      </c>
      <c r="C288" t="s">
        <v>165</v>
      </c>
      <c r="D288" t="s">
        <v>25</v>
      </c>
      <c r="E288" t="s">
        <v>26</v>
      </c>
      <c r="F288" t="str">
        <f>"9788808352729"</f>
        <v>9788808352729</v>
      </c>
      <c r="G288" t="s">
        <v>27</v>
      </c>
      <c r="H288" t="s">
        <v>128</v>
      </c>
      <c r="I288" t="s">
        <v>29</v>
      </c>
      <c r="J288" t="s">
        <v>30</v>
      </c>
      <c r="K288" t="s">
        <v>31</v>
      </c>
      <c r="L288">
        <v>11.3</v>
      </c>
      <c r="N288" t="s">
        <v>33</v>
      </c>
      <c r="O288" t="s">
        <v>32</v>
      </c>
      <c r="P288" t="s">
        <v>33</v>
      </c>
    </row>
    <row r="289" spans="1:16">
      <c r="A289">
        <v>4</v>
      </c>
      <c r="B289" t="s">
        <v>23</v>
      </c>
      <c r="C289" t="s">
        <v>165</v>
      </c>
      <c r="D289" t="s">
        <v>25</v>
      </c>
      <c r="E289" t="s">
        <v>237</v>
      </c>
      <c r="F289" t="str">
        <f>"9788829854851"</f>
        <v>9788829854851</v>
      </c>
      <c r="G289" t="s">
        <v>141</v>
      </c>
      <c r="H289" t="s">
        <v>142</v>
      </c>
      <c r="I289" t="s">
        <v>238</v>
      </c>
      <c r="J289" t="s">
        <v>30</v>
      </c>
      <c r="K289" t="s">
        <v>144</v>
      </c>
      <c r="L289">
        <v>35.6</v>
      </c>
      <c r="M289">
        <v>2019</v>
      </c>
      <c r="N289" t="s">
        <v>33</v>
      </c>
      <c r="O289" t="s">
        <v>33</v>
      </c>
      <c r="P289" t="s">
        <v>33</v>
      </c>
    </row>
    <row r="290" spans="1:16">
      <c r="A290">
        <v>4</v>
      </c>
      <c r="B290" t="s">
        <v>23</v>
      </c>
      <c r="C290" t="s">
        <v>165</v>
      </c>
      <c r="D290" t="s">
        <v>25</v>
      </c>
      <c r="E290" t="s">
        <v>34</v>
      </c>
      <c r="F290" t="str">
        <f>"9788891916952"</f>
        <v>9788891916952</v>
      </c>
      <c r="G290" t="s">
        <v>189</v>
      </c>
      <c r="H290" t="s">
        <v>239</v>
      </c>
      <c r="I290" t="s">
        <v>29</v>
      </c>
      <c r="J290">
        <v>2</v>
      </c>
      <c r="K290" t="s">
        <v>148</v>
      </c>
      <c r="L290">
        <v>33.299999999999997</v>
      </c>
      <c r="N290" t="s">
        <v>33</v>
      </c>
      <c r="O290" t="s">
        <v>32</v>
      </c>
      <c r="P290" t="s">
        <v>33</v>
      </c>
    </row>
    <row r="291" spans="1:16">
      <c r="A291">
        <v>4</v>
      </c>
      <c r="B291" t="s">
        <v>23</v>
      </c>
      <c r="C291" t="s">
        <v>165</v>
      </c>
      <c r="D291" t="s">
        <v>25</v>
      </c>
      <c r="E291" t="s">
        <v>38</v>
      </c>
      <c r="F291" t="str">
        <f>"9780194038973"</f>
        <v>9780194038973</v>
      </c>
      <c r="G291" t="s">
        <v>39</v>
      </c>
      <c r="H291" t="s">
        <v>240</v>
      </c>
      <c r="I291" t="s">
        <v>241</v>
      </c>
      <c r="J291" t="s">
        <v>30</v>
      </c>
      <c r="K291" t="s">
        <v>41</v>
      </c>
      <c r="L291">
        <v>42.4</v>
      </c>
      <c r="N291" t="s">
        <v>33</v>
      </c>
      <c r="O291" t="s">
        <v>33</v>
      </c>
      <c r="P291" t="s">
        <v>33</v>
      </c>
    </row>
    <row r="292" spans="1:16">
      <c r="A292">
        <v>4</v>
      </c>
      <c r="B292" t="s">
        <v>23</v>
      </c>
      <c r="C292" t="s">
        <v>165</v>
      </c>
      <c r="D292" t="s">
        <v>25</v>
      </c>
      <c r="E292" t="s">
        <v>169</v>
      </c>
      <c r="F292" t="str">
        <f>"9788809912243"</f>
        <v>9788809912243</v>
      </c>
      <c r="G292" t="s">
        <v>170</v>
      </c>
      <c r="H292" t="s">
        <v>242</v>
      </c>
      <c r="I292" t="s">
        <v>29</v>
      </c>
      <c r="J292" t="s">
        <v>30</v>
      </c>
      <c r="K292" t="s">
        <v>172</v>
      </c>
      <c r="L292">
        <v>9.5</v>
      </c>
      <c r="N292" t="s">
        <v>33</v>
      </c>
      <c r="O292" t="s">
        <v>32</v>
      </c>
      <c r="P292" t="s">
        <v>33</v>
      </c>
    </row>
    <row r="293" spans="1:16">
      <c r="A293">
        <v>4</v>
      </c>
      <c r="B293" t="s">
        <v>23</v>
      </c>
      <c r="C293" t="s">
        <v>165</v>
      </c>
      <c r="D293" t="s">
        <v>25</v>
      </c>
      <c r="E293" t="s">
        <v>169</v>
      </c>
      <c r="F293" t="str">
        <f>"9788809912212"</f>
        <v>9788809912212</v>
      </c>
      <c r="G293" t="s">
        <v>170</v>
      </c>
      <c r="H293" t="s">
        <v>243</v>
      </c>
      <c r="I293" t="s">
        <v>29</v>
      </c>
      <c r="J293">
        <v>4</v>
      </c>
      <c r="K293" t="s">
        <v>172</v>
      </c>
      <c r="L293">
        <v>25.9</v>
      </c>
      <c r="N293" t="s">
        <v>33</v>
      </c>
      <c r="O293" t="s">
        <v>32</v>
      </c>
      <c r="P293" t="s">
        <v>33</v>
      </c>
    </row>
    <row r="294" spans="1:16">
      <c r="A294">
        <v>4</v>
      </c>
      <c r="B294" t="s">
        <v>23</v>
      </c>
      <c r="C294" t="s">
        <v>165</v>
      </c>
      <c r="D294" t="s">
        <v>25</v>
      </c>
      <c r="E294" t="s">
        <v>169</v>
      </c>
      <c r="F294" t="str">
        <f>"9788809912205"</f>
        <v>9788809912205</v>
      </c>
      <c r="G294" t="s">
        <v>170</v>
      </c>
      <c r="H294" t="s">
        <v>244</v>
      </c>
      <c r="I294" t="s">
        <v>29</v>
      </c>
      <c r="J294">
        <v>3</v>
      </c>
      <c r="K294" t="s">
        <v>172</v>
      </c>
      <c r="L294">
        <v>27.9</v>
      </c>
      <c r="N294" t="s">
        <v>33</v>
      </c>
      <c r="O294" t="s">
        <v>32</v>
      </c>
      <c r="P294" t="s">
        <v>33</v>
      </c>
    </row>
    <row r="295" spans="1:16">
      <c r="A295">
        <v>4</v>
      </c>
      <c r="B295" t="s">
        <v>23</v>
      </c>
      <c r="C295" t="s">
        <v>165</v>
      </c>
      <c r="D295" t="s">
        <v>25</v>
      </c>
      <c r="E295" t="s">
        <v>38</v>
      </c>
      <c r="F295" t="str">
        <f>"9788808917034"</f>
        <v>9788808917034</v>
      </c>
      <c r="G295" t="s">
        <v>186</v>
      </c>
      <c r="H295" t="s">
        <v>187</v>
      </c>
      <c r="I295" t="s">
        <v>188</v>
      </c>
      <c r="J295" t="s">
        <v>30</v>
      </c>
      <c r="K295" t="s">
        <v>31</v>
      </c>
      <c r="L295">
        <v>31.3</v>
      </c>
      <c r="N295" t="s">
        <v>33</v>
      </c>
      <c r="O295" t="s">
        <v>33</v>
      </c>
      <c r="P295" t="s">
        <v>33</v>
      </c>
    </row>
    <row r="296" spans="1:16">
      <c r="A296">
        <v>4</v>
      </c>
      <c r="B296" t="s">
        <v>23</v>
      </c>
      <c r="C296" t="s">
        <v>165</v>
      </c>
      <c r="D296" t="s">
        <v>25</v>
      </c>
      <c r="E296" t="s">
        <v>129</v>
      </c>
      <c r="F296" t="str">
        <f>"9788808345035"</f>
        <v>9788808345035</v>
      </c>
      <c r="G296" t="s">
        <v>202</v>
      </c>
      <c r="H296" t="s">
        <v>203</v>
      </c>
      <c r="I296" t="s">
        <v>204</v>
      </c>
      <c r="J296" t="s">
        <v>30</v>
      </c>
      <c r="K296" t="s">
        <v>31</v>
      </c>
      <c r="L296">
        <v>30.5</v>
      </c>
      <c r="N296" t="s">
        <v>33</v>
      </c>
      <c r="O296" t="s">
        <v>33</v>
      </c>
      <c r="P296" t="s">
        <v>33</v>
      </c>
    </row>
    <row r="297" spans="1:16">
      <c r="A297">
        <v>4</v>
      </c>
      <c r="B297" t="s">
        <v>23</v>
      </c>
      <c r="C297" t="s">
        <v>165</v>
      </c>
      <c r="D297" t="s">
        <v>25</v>
      </c>
      <c r="E297" t="s">
        <v>59</v>
      </c>
      <c r="F297" t="str">
        <f>"9788805076321"</f>
        <v>9788805076321</v>
      </c>
      <c r="G297" t="s">
        <v>191</v>
      </c>
      <c r="H297" t="s">
        <v>192</v>
      </c>
      <c r="I297" t="s">
        <v>193</v>
      </c>
      <c r="J297" t="s">
        <v>30</v>
      </c>
      <c r="K297" t="s">
        <v>134</v>
      </c>
      <c r="L297">
        <v>32.700000000000003</v>
      </c>
      <c r="N297" t="s">
        <v>33</v>
      </c>
      <c r="O297" t="s">
        <v>33</v>
      </c>
      <c r="P297" t="s">
        <v>33</v>
      </c>
    </row>
    <row r="298" spans="1:16">
      <c r="A298">
        <v>4</v>
      </c>
      <c r="B298" t="s">
        <v>23</v>
      </c>
      <c r="C298" t="s">
        <v>165</v>
      </c>
      <c r="D298" t="s">
        <v>25</v>
      </c>
      <c r="E298" t="s">
        <v>174</v>
      </c>
      <c r="F298" t="str">
        <f>"9788857793252"</f>
        <v>9788857793252</v>
      </c>
      <c r="G298" t="s">
        <v>175</v>
      </c>
      <c r="H298" t="s">
        <v>245</v>
      </c>
      <c r="I298" t="s">
        <v>246</v>
      </c>
      <c r="J298">
        <v>2</v>
      </c>
      <c r="K298" t="s">
        <v>178</v>
      </c>
      <c r="L298">
        <v>35</v>
      </c>
      <c r="N298" t="s">
        <v>33</v>
      </c>
      <c r="O298" t="s">
        <v>32</v>
      </c>
      <c r="P298" t="s">
        <v>33</v>
      </c>
    </row>
    <row r="299" spans="1:16">
      <c r="A299">
        <v>4</v>
      </c>
      <c r="B299" t="s">
        <v>23</v>
      </c>
      <c r="C299" t="s">
        <v>165</v>
      </c>
      <c r="D299" t="s">
        <v>25</v>
      </c>
      <c r="E299" t="s">
        <v>74</v>
      </c>
      <c r="F299" t="str">
        <f>"9788808448170"</f>
        <v>9788808448170</v>
      </c>
      <c r="G299" t="s">
        <v>75</v>
      </c>
      <c r="H299" t="s">
        <v>197</v>
      </c>
      <c r="I299" t="s">
        <v>198</v>
      </c>
      <c r="J299">
        <v>2</v>
      </c>
      <c r="K299" t="s">
        <v>31</v>
      </c>
      <c r="L299">
        <v>39.1</v>
      </c>
      <c r="N299" t="s">
        <v>33</v>
      </c>
      <c r="O299" t="s">
        <v>33</v>
      </c>
      <c r="P299" t="s">
        <v>33</v>
      </c>
    </row>
    <row r="300" spans="1:16">
      <c r="A300">
        <v>4</v>
      </c>
      <c r="B300" t="s">
        <v>23</v>
      </c>
      <c r="C300" t="s">
        <v>165</v>
      </c>
      <c r="D300" t="s">
        <v>25</v>
      </c>
      <c r="E300" t="s">
        <v>42</v>
      </c>
      <c r="F300" t="str">
        <f>"9788839303486"</f>
        <v>9788839303486</v>
      </c>
      <c r="G300" t="s">
        <v>43</v>
      </c>
      <c r="H300" t="s">
        <v>44</v>
      </c>
      <c r="I300" t="s">
        <v>45</v>
      </c>
      <c r="J300" t="s">
        <v>30</v>
      </c>
      <c r="K300" t="s">
        <v>46</v>
      </c>
      <c r="L300">
        <v>19.25</v>
      </c>
      <c r="N300" t="s">
        <v>33</v>
      </c>
      <c r="O300" t="s">
        <v>33</v>
      </c>
      <c r="P300" t="s">
        <v>33</v>
      </c>
    </row>
    <row r="301" spans="1:16">
      <c r="A301">
        <v>4</v>
      </c>
      <c r="B301" t="s">
        <v>23</v>
      </c>
      <c r="C301" t="s">
        <v>165</v>
      </c>
      <c r="D301" t="s">
        <v>25</v>
      </c>
      <c r="E301" t="s">
        <v>169</v>
      </c>
      <c r="F301" t="str">
        <f>"9788809912199"</f>
        <v>9788809912199</v>
      </c>
      <c r="G301" t="s">
        <v>170</v>
      </c>
      <c r="H301" t="s">
        <v>196</v>
      </c>
      <c r="I301" t="s">
        <v>29</v>
      </c>
      <c r="J301">
        <v>2</v>
      </c>
      <c r="K301" t="s">
        <v>172</v>
      </c>
      <c r="L301">
        <v>26.5</v>
      </c>
      <c r="N301" t="s">
        <v>33</v>
      </c>
      <c r="O301" t="s">
        <v>33</v>
      </c>
      <c r="P301" t="s">
        <v>33</v>
      </c>
    </row>
    <row r="302" spans="1:16">
      <c r="A302">
        <v>4</v>
      </c>
      <c r="B302" t="s">
        <v>23</v>
      </c>
      <c r="C302" t="s">
        <v>165</v>
      </c>
      <c r="D302" t="s">
        <v>25</v>
      </c>
      <c r="E302" t="s">
        <v>149</v>
      </c>
      <c r="F302" t="str">
        <f>"9788863646337"</f>
        <v>9788863646337</v>
      </c>
      <c r="G302" t="s">
        <v>39</v>
      </c>
      <c r="H302" t="s">
        <v>173</v>
      </c>
      <c r="I302" t="s">
        <v>29</v>
      </c>
      <c r="J302" t="s">
        <v>30</v>
      </c>
      <c r="K302" t="s">
        <v>152</v>
      </c>
      <c r="L302">
        <v>34.799999999999997</v>
      </c>
      <c r="N302" t="s">
        <v>33</v>
      </c>
      <c r="O302" t="s">
        <v>33</v>
      </c>
      <c r="P302" t="s">
        <v>33</v>
      </c>
    </row>
    <row r="303" spans="1:16">
      <c r="A303">
        <v>4</v>
      </c>
      <c r="B303" t="s">
        <v>23</v>
      </c>
      <c r="C303" t="s">
        <v>165</v>
      </c>
      <c r="D303" t="s">
        <v>25</v>
      </c>
      <c r="E303" t="s">
        <v>51</v>
      </c>
      <c r="F303" t="str">
        <f>"9788839302809"</f>
        <v>9788839302809</v>
      </c>
      <c r="G303" t="s">
        <v>52</v>
      </c>
      <c r="H303" t="s">
        <v>53</v>
      </c>
      <c r="I303" t="s">
        <v>29</v>
      </c>
      <c r="J303" t="s">
        <v>30</v>
      </c>
      <c r="K303" t="s">
        <v>46</v>
      </c>
      <c r="L303">
        <v>23.15</v>
      </c>
      <c r="N303" t="s">
        <v>33</v>
      </c>
      <c r="O303" t="s">
        <v>33</v>
      </c>
      <c r="P303" t="s">
        <v>33</v>
      </c>
    </row>
    <row r="304" spans="1:16">
      <c r="A304">
        <v>4</v>
      </c>
      <c r="B304" t="s">
        <v>23</v>
      </c>
      <c r="C304" t="s">
        <v>165</v>
      </c>
      <c r="D304" t="s">
        <v>25</v>
      </c>
      <c r="E304" t="s">
        <v>70</v>
      </c>
      <c r="F304" t="str">
        <f>"9788849424102"</f>
        <v>9788849424102</v>
      </c>
      <c r="G304" t="s">
        <v>194</v>
      </c>
      <c r="H304" t="s">
        <v>247</v>
      </c>
      <c r="I304" t="s">
        <v>29</v>
      </c>
      <c r="J304">
        <v>2</v>
      </c>
      <c r="K304" t="s">
        <v>73</v>
      </c>
      <c r="L304">
        <v>35.950000000000003</v>
      </c>
      <c r="N304" t="s">
        <v>33</v>
      </c>
      <c r="O304" t="s">
        <v>32</v>
      </c>
      <c r="P304" t="s">
        <v>33</v>
      </c>
    </row>
    <row r="305" spans="1:16">
      <c r="A305">
        <v>4</v>
      </c>
      <c r="B305" t="s">
        <v>23</v>
      </c>
      <c r="C305" t="s">
        <v>165</v>
      </c>
      <c r="D305" t="s">
        <v>25</v>
      </c>
      <c r="E305" t="s">
        <v>38</v>
      </c>
      <c r="F305" t="str">
        <f>"9788862890885"</f>
        <v>9788862890885</v>
      </c>
      <c r="G305" t="s">
        <v>248</v>
      </c>
      <c r="H305" t="s">
        <v>249</v>
      </c>
      <c r="I305" t="s">
        <v>29</v>
      </c>
      <c r="J305" t="s">
        <v>30</v>
      </c>
      <c r="K305" t="s">
        <v>250</v>
      </c>
      <c r="L305">
        <v>32</v>
      </c>
      <c r="N305" t="s">
        <v>33</v>
      </c>
      <c r="O305" t="s">
        <v>33</v>
      </c>
      <c r="P305" t="s">
        <v>33</v>
      </c>
    </row>
    <row r="306" spans="1:16">
      <c r="A306">
        <v>4</v>
      </c>
      <c r="B306" t="s">
        <v>23</v>
      </c>
      <c r="C306" t="s">
        <v>165</v>
      </c>
      <c r="D306" t="s">
        <v>25</v>
      </c>
      <c r="E306" t="s">
        <v>62</v>
      </c>
      <c r="F306" t="str">
        <f>"9788808633804"</f>
        <v>9788808633804</v>
      </c>
      <c r="G306" t="s">
        <v>63</v>
      </c>
      <c r="H306" t="s">
        <v>251</v>
      </c>
      <c r="I306" t="s">
        <v>252</v>
      </c>
      <c r="J306">
        <v>4</v>
      </c>
      <c r="K306" t="s">
        <v>31</v>
      </c>
      <c r="L306">
        <v>30.7</v>
      </c>
      <c r="N306" t="s">
        <v>33</v>
      </c>
      <c r="O306" t="s">
        <v>32</v>
      </c>
      <c r="P306" t="s">
        <v>33</v>
      </c>
    </row>
    <row r="307" spans="1:16">
      <c r="A307">
        <v>4</v>
      </c>
      <c r="B307" t="s">
        <v>90</v>
      </c>
      <c r="C307" t="s">
        <v>165</v>
      </c>
      <c r="D307" t="s">
        <v>25</v>
      </c>
      <c r="E307" t="s">
        <v>149</v>
      </c>
      <c r="F307" t="str">
        <f>"9788863646337"</f>
        <v>9788863646337</v>
      </c>
      <c r="G307" t="s">
        <v>39</v>
      </c>
      <c r="H307" t="s">
        <v>173</v>
      </c>
      <c r="I307" t="s">
        <v>29</v>
      </c>
      <c r="J307" t="s">
        <v>30</v>
      </c>
      <c r="K307" t="s">
        <v>152</v>
      </c>
      <c r="L307">
        <v>34.799999999999997</v>
      </c>
      <c r="N307" t="s">
        <v>33</v>
      </c>
      <c r="O307" t="s">
        <v>33</v>
      </c>
      <c r="P307" t="s">
        <v>33</v>
      </c>
    </row>
    <row r="308" spans="1:16">
      <c r="A308">
        <v>4</v>
      </c>
      <c r="B308" t="s">
        <v>90</v>
      </c>
      <c r="C308" t="s">
        <v>165</v>
      </c>
      <c r="D308" t="s">
        <v>25</v>
      </c>
      <c r="E308" t="s">
        <v>237</v>
      </c>
      <c r="F308" t="str">
        <f>"9788829854851"</f>
        <v>9788829854851</v>
      </c>
      <c r="G308" t="s">
        <v>141</v>
      </c>
      <c r="H308" t="s">
        <v>142</v>
      </c>
      <c r="I308" t="s">
        <v>238</v>
      </c>
      <c r="J308" t="s">
        <v>30</v>
      </c>
      <c r="K308" t="s">
        <v>144</v>
      </c>
      <c r="L308">
        <v>35.6</v>
      </c>
      <c r="M308">
        <v>2019</v>
      </c>
      <c r="N308" t="s">
        <v>33</v>
      </c>
      <c r="O308" t="s">
        <v>33</v>
      </c>
      <c r="P308" t="s">
        <v>33</v>
      </c>
    </row>
    <row r="309" spans="1:16">
      <c r="A309">
        <v>4</v>
      </c>
      <c r="B309" t="s">
        <v>90</v>
      </c>
      <c r="C309" t="s">
        <v>165</v>
      </c>
      <c r="D309" t="s">
        <v>25</v>
      </c>
      <c r="E309" t="s">
        <v>34</v>
      </c>
      <c r="F309" t="str">
        <f>"9788891916952"</f>
        <v>9788891916952</v>
      </c>
      <c r="G309" t="s">
        <v>189</v>
      </c>
      <c r="H309" t="s">
        <v>239</v>
      </c>
      <c r="I309" t="s">
        <v>29</v>
      </c>
      <c r="J309">
        <v>2</v>
      </c>
      <c r="K309" t="s">
        <v>148</v>
      </c>
      <c r="L309">
        <v>33.299999999999997</v>
      </c>
      <c r="N309" t="s">
        <v>33</v>
      </c>
      <c r="O309" t="s">
        <v>32</v>
      </c>
      <c r="P309" t="s">
        <v>33</v>
      </c>
    </row>
    <row r="310" spans="1:16">
      <c r="A310">
        <v>4</v>
      </c>
      <c r="B310" t="s">
        <v>90</v>
      </c>
      <c r="C310" t="s">
        <v>165</v>
      </c>
      <c r="D310" t="s">
        <v>25</v>
      </c>
      <c r="E310" t="s">
        <v>59</v>
      </c>
      <c r="F310" t="str">
        <f>"9788805076321"</f>
        <v>9788805076321</v>
      </c>
      <c r="G310" t="s">
        <v>191</v>
      </c>
      <c r="H310" t="s">
        <v>192</v>
      </c>
      <c r="I310" t="s">
        <v>193</v>
      </c>
      <c r="J310" t="s">
        <v>30</v>
      </c>
      <c r="K310" t="s">
        <v>134</v>
      </c>
      <c r="L310">
        <v>32.700000000000003</v>
      </c>
      <c r="N310" t="s">
        <v>33</v>
      </c>
      <c r="O310" t="s">
        <v>33</v>
      </c>
      <c r="P310" t="s">
        <v>33</v>
      </c>
    </row>
    <row r="311" spans="1:16">
      <c r="A311">
        <v>4</v>
      </c>
      <c r="B311" t="s">
        <v>90</v>
      </c>
      <c r="C311" t="s">
        <v>165</v>
      </c>
      <c r="D311" t="s">
        <v>25</v>
      </c>
      <c r="E311" t="s">
        <v>169</v>
      </c>
      <c r="F311" t="str">
        <f>"9788809912205"</f>
        <v>9788809912205</v>
      </c>
      <c r="G311" t="s">
        <v>170</v>
      </c>
      <c r="H311" t="s">
        <v>244</v>
      </c>
      <c r="I311" t="s">
        <v>29</v>
      </c>
      <c r="J311">
        <v>3</v>
      </c>
      <c r="K311" t="s">
        <v>172</v>
      </c>
      <c r="L311">
        <v>27.9</v>
      </c>
      <c r="N311" t="s">
        <v>33</v>
      </c>
      <c r="O311" t="s">
        <v>32</v>
      </c>
      <c r="P311" t="s">
        <v>33</v>
      </c>
    </row>
    <row r="312" spans="1:16">
      <c r="A312">
        <v>4</v>
      </c>
      <c r="B312" t="s">
        <v>90</v>
      </c>
      <c r="C312" t="s">
        <v>165</v>
      </c>
      <c r="D312" t="s">
        <v>25</v>
      </c>
      <c r="E312" t="s">
        <v>62</v>
      </c>
      <c r="F312" t="str">
        <f>"9788808633804"</f>
        <v>9788808633804</v>
      </c>
      <c r="G312" t="s">
        <v>63</v>
      </c>
      <c r="H312" t="s">
        <v>251</v>
      </c>
      <c r="I312" t="s">
        <v>252</v>
      </c>
      <c r="J312">
        <v>4</v>
      </c>
      <c r="K312" t="s">
        <v>31</v>
      </c>
      <c r="L312">
        <v>30.7</v>
      </c>
      <c r="N312" t="s">
        <v>33</v>
      </c>
      <c r="O312" t="s">
        <v>32</v>
      </c>
      <c r="P312" t="s">
        <v>33</v>
      </c>
    </row>
    <row r="313" spans="1:16">
      <c r="A313">
        <v>4</v>
      </c>
      <c r="B313" t="s">
        <v>90</v>
      </c>
      <c r="C313" t="s">
        <v>165</v>
      </c>
      <c r="D313" t="s">
        <v>25</v>
      </c>
      <c r="E313" t="s">
        <v>42</v>
      </c>
      <c r="F313" t="str">
        <f>"9788839303486"</f>
        <v>9788839303486</v>
      </c>
      <c r="G313" t="s">
        <v>43</v>
      </c>
      <c r="H313" t="s">
        <v>44</v>
      </c>
      <c r="I313" t="s">
        <v>45</v>
      </c>
      <c r="J313" t="s">
        <v>30</v>
      </c>
      <c r="K313" t="s">
        <v>46</v>
      </c>
      <c r="L313">
        <v>19.25</v>
      </c>
      <c r="N313" t="s">
        <v>33</v>
      </c>
      <c r="O313" t="s">
        <v>33</v>
      </c>
      <c r="P313" t="s">
        <v>33</v>
      </c>
    </row>
    <row r="314" spans="1:16">
      <c r="A314">
        <v>4</v>
      </c>
      <c r="B314" t="s">
        <v>90</v>
      </c>
      <c r="C314" t="s">
        <v>165</v>
      </c>
      <c r="D314" t="s">
        <v>25</v>
      </c>
      <c r="E314" t="s">
        <v>70</v>
      </c>
      <c r="F314" t="str">
        <f>"9788849424102"</f>
        <v>9788849424102</v>
      </c>
      <c r="G314" t="s">
        <v>194</v>
      </c>
      <c r="H314" t="s">
        <v>247</v>
      </c>
      <c r="I314" t="s">
        <v>29</v>
      </c>
      <c r="J314">
        <v>2</v>
      </c>
      <c r="K314" t="s">
        <v>73</v>
      </c>
      <c r="L314">
        <v>35.950000000000003</v>
      </c>
      <c r="N314" t="s">
        <v>33</v>
      </c>
      <c r="O314" t="s">
        <v>32</v>
      </c>
      <c r="P314" t="s">
        <v>33</v>
      </c>
    </row>
    <row r="315" spans="1:16">
      <c r="A315">
        <v>4</v>
      </c>
      <c r="B315" t="s">
        <v>90</v>
      </c>
      <c r="C315" t="s">
        <v>165</v>
      </c>
      <c r="D315" t="s">
        <v>25</v>
      </c>
      <c r="E315" t="s">
        <v>169</v>
      </c>
      <c r="F315" t="str">
        <f>"9788809912243"</f>
        <v>9788809912243</v>
      </c>
      <c r="G315" t="s">
        <v>170</v>
      </c>
      <c r="H315" t="s">
        <v>242</v>
      </c>
      <c r="I315" t="s">
        <v>29</v>
      </c>
      <c r="J315" t="s">
        <v>30</v>
      </c>
      <c r="K315" t="s">
        <v>172</v>
      </c>
      <c r="L315">
        <v>9.5</v>
      </c>
      <c r="N315" t="s">
        <v>33</v>
      </c>
      <c r="O315" t="s">
        <v>32</v>
      </c>
      <c r="P315" t="s">
        <v>33</v>
      </c>
    </row>
    <row r="316" spans="1:16">
      <c r="A316">
        <v>4</v>
      </c>
      <c r="B316" t="s">
        <v>90</v>
      </c>
      <c r="C316" t="s">
        <v>165</v>
      </c>
      <c r="D316" t="s">
        <v>25</v>
      </c>
      <c r="E316" t="s">
        <v>169</v>
      </c>
      <c r="F316" t="str">
        <f>"9788809912199"</f>
        <v>9788809912199</v>
      </c>
      <c r="G316" t="s">
        <v>170</v>
      </c>
      <c r="H316" t="s">
        <v>196</v>
      </c>
      <c r="I316" t="s">
        <v>29</v>
      </c>
      <c r="J316">
        <v>2</v>
      </c>
      <c r="K316" t="s">
        <v>172</v>
      </c>
      <c r="L316">
        <v>26.5</v>
      </c>
      <c r="N316" t="s">
        <v>33</v>
      </c>
      <c r="O316" t="s">
        <v>33</v>
      </c>
      <c r="P316" t="s">
        <v>33</v>
      </c>
    </row>
    <row r="317" spans="1:16">
      <c r="A317">
        <v>4</v>
      </c>
      <c r="B317" t="s">
        <v>90</v>
      </c>
      <c r="C317" t="s">
        <v>165</v>
      </c>
      <c r="D317" t="s">
        <v>25</v>
      </c>
      <c r="E317" t="s">
        <v>129</v>
      </c>
      <c r="F317" t="str">
        <f>"9788808345035"</f>
        <v>9788808345035</v>
      </c>
      <c r="G317" t="s">
        <v>202</v>
      </c>
      <c r="H317" t="s">
        <v>203</v>
      </c>
      <c r="I317" t="s">
        <v>204</v>
      </c>
      <c r="J317" t="s">
        <v>30</v>
      </c>
      <c r="K317" t="s">
        <v>31</v>
      </c>
      <c r="L317">
        <v>30.5</v>
      </c>
      <c r="N317" t="s">
        <v>33</v>
      </c>
      <c r="O317" t="s">
        <v>33</v>
      </c>
      <c r="P317" t="s">
        <v>33</v>
      </c>
    </row>
    <row r="318" spans="1:16">
      <c r="A318">
        <v>4</v>
      </c>
      <c r="B318" t="s">
        <v>90</v>
      </c>
      <c r="C318" t="s">
        <v>165</v>
      </c>
      <c r="D318" t="s">
        <v>25</v>
      </c>
      <c r="E318" t="s">
        <v>169</v>
      </c>
      <c r="F318" t="str">
        <f>"9788809912212"</f>
        <v>9788809912212</v>
      </c>
      <c r="G318" t="s">
        <v>170</v>
      </c>
      <c r="H318" t="s">
        <v>243</v>
      </c>
      <c r="I318" t="s">
        <v>29</v>
      </c>
      <c r="J318">
        <v>4</v>
      </c>
      <c r="K318" t="s">
        <v>172</v>
      </c>
      <c r="L318">
        <v>25.9</v>
      </c>
      <c r="N318" t="s">
        <v>33</v>
      </c>
      <c r="O318" t="s">
        <v>32</v>
      </c>
      <c r="P318" t="s">
        <v>33</v>
      </c>
    </row>
    <row r="319" spans="1:16">
      <c r="A319">
        <v>4</v>
      </c>
      <c r="B319" t="s">
        <v>90</v>
      </c>
      <c r="C319" t="s">
        <v>165</v>
      </c>
      <c r="D319" t="s">
        <v>25</v>
      </c>
      <c r="E319" t="s">
        <v>74</v>
      </c>
      <c r="F319" t="str">
        <f>"9788808448170"</f>
        <v>9788808448170</v>
      </c>
      <c r="G319" t="s">
        <v>75</v>
      </c>
      <c r="H319" t="s">
        <v>197</v>
      </c>
      <c r="I319" t="s">
        <v>198</v>
      </c>
      <c r="J319">
        <v>2</v>
      </c>
      <c r="K319" t="s">
        <v>31</v>
      </c>
      <c r="L319">
        <v>39.1</v>
      </c>
      <c r="N319" t="s">
        <v>33</v>
      </c>
      <c r="O319" t="s">
        <v>33</v>
      </c>
      <c r="P319" t="s">
        <v>33</v>
      </c>
    </row>
    <row r="320" spans="1:16">
      <c r="A320">
        <v>4</v>
      </c>
      <c r="B320" t="s">
        <v>90</v>
      </c>
      <c r="C320" t="s">
        <v>165</v>
      </c>
      <c r="D320" t="s">
        <v>25</v>
      </c>
      <c r="E320" t="s">
        <v>38</v>
      </c>
      <c r="F320" t="str">
        <f>"9788862890885"</f>
        <v>9788862890885</v>
      </c>
      <c r="G320" t="s">
        <v>248</v>
      </c>
      <c r="H320" t="s">
        <v>249</v>
      </c>
      <c r="I320" t="s">
        <v>29</v>
      </c>
      <c r="J320" t="s">
        <v>30</v>
      </c>
      <c r="K320" t="s">
        <v>250</v>
      </c>
      <c r="L320">
        <v>32</v>
      </c>
      <c r="N320" t="s">
        <v>33</v>
      </c>
      <c r="O320" t="s">
        <v>33</v>
      </c>
      <c r="P320" t="s">
        <v>33</v>
      </c>
    </row>
    <row r="321" spans="1:16">
      <c r="A321">
        <v>4</v>
      </c>
      <c r="B321" t="s">
        <v>90</v>
      </c>
      <c r="C321" t="s">
        <v>165</v>
      </c>
      <c r="D321" t="s">
        <v>25</v>
      </c>
      <c r="E321" t="s">
        <v>38</v>
      </c>
      <c r="F321" t="str">
        <f>"9780194038973"</f>
        <v>9780194038973</v>
      </c>
      <c r="G321" t="s">
        <v>39</v>
      </c>
      <c r="H321" t="s">
        <v>240</v>
      </c>
      <c r="I321" t="s">
        <v>241</v>
      </c>
      <c r="J321" t="s">
        <v>30</v>
      </c>
      <c r="K321" t="s">
        <v>41</v>
      </c>
      <c r="L321">
        <v>42.4</v>
      </c>
      <c r="N321" t="s">
        <v>33</v>
      </c>
      <c r="O321" t="s">
        <v>33</v>
      </c>
      <c r="P321" t="s">
        <v>33</v>
      </c>
    </row>
    <row r="322" spans="1:16">
      <c r="A322">
        <v>4</v>
      </c>
      <c r="B322" t="s">
        <v>90</v>
      </c>
      <c r="C322" t="s">
        <v>165</v>
      </c>
      <c r="D322" t="s">
        <v>25</v>
      </c>
      <c r="E322" t="s">
        <v>51</v>
      </c>
      <c r="F322" t="str">
        <f>"9788839302809"</f>
        <v>9788839302809</v>
      </c>
      <c r="G322" t="s">
        <v>52</v>
      </c>
      <c r="H322" t="s">
        <v>53</v>
      </c>
      <c r="I322" t="s">
        <v>29</v>
      </c>
      <c r="J322" t="s">
        <v>30</v>
      </c>
      <c r="K322" t="s">
        <v>46</v>
      </c>
      <c r="L322">
        <v>23.15</v>
      </c>
      <c r="N322" t="s">
        <v>33</v>
      </c>
      <c r="O322" t="s">
        <v>33</v>
      </c>
      <c r="P322" t="s">
        <v>33</v>
      </c>
    </row>
    <row r="323" spans="1:16">
      <c r="A323">
        <v>4</v>
      </c>
      <c r="B323" t="s">
        <v>90</v>
      </c>
      <c r="C323" t="s">
        <v>165</v>
      </c>
      <c r="D323" t="s">
        <v>25</v>
      </c>
      <c r="E323" t="s">
        <v>181</v>
      </c>
      <c r="F323" t="str">
        <f>"9788839532022"</f>
        <v>9788839532022</v>
      </c>
      <c r="G323" t="s">
        <v>235</v>
      </c>
      <c r="H323" t="s">
        <v>236</v>
      </c>
      <c r="I323" t="s">
        <v>29</v>
      </c>
      <c r="J323">
        <v>2</v>
      </c>
      <c r="K323" t="s">
        <v>58</v>
      </c>
      <c r="L323">
        <v>52.9</v>
      </c>
      <c r="N323" t="s">
        <v>33</v>
      </c>
      <c r="O323" t="s">
        <v>32</v>
      </c>
      <c r="P323" t="s">
        <v>33</v>
      </c>
    </row>
    <row r="324" spans="1:16">
      <c r="A324">
        <v>4</v>
      </c>
      <c r="B324" t="s">
        <v>90</v>
      </c>
      <c r="C324" t="s">
        <v>165</v>
      </c>
      <c r="D324" t="s">
        <v>25</v>
      </c>
      <c r="E324" t="s">
        <v>47</v>
      </c>
      <c r="F324" t="str">
        <f>"9788808824363"</f>
        <v>9788808824363</v>
      </c>
      <c r="G324" t="s">
        <v>199</v>
      </c>
      <c r="H324" t="s">
        <v>200</v>
      </c>
      <c r="I324" t="s">
        <v>201</v>
      </c>
      <c r="J324" t="s">
        <v>30</v>
      </c>
      <c r="K324" t="s">
        <v>31</v>
      </c>
      <c r="L324">
        <v>27.5</v>
      </c>
      <c r="N324" t="s">
        <v>33</v>
      </c>
      <c r="O324" t="s">
        <v>33</v>
      </c>
      <c r="P324" t="s">
        <v>153</v>
      </c>
    </row>
    <row r="325" spans="1:16">
      <c r="A325">
        <v>4</v>
      </c>
      <c r="B325" t="s">
        <v>90</v>
      </c>
      <c r="C325" t="s">
        <v>165</v>
      </c>
      <c r="D325" t="s">
        <v>25</v>
      </c>
      <c r="E325" t="s">
        <v>26</v>
      </c>
      <c r="F325" t="str">
        <f>"9788808352729"</f>
        <v>9788808352729</v>
      </c>
      <c r="G325" t="s">
        <v>27</v>
      </c>
      <c r="H325" t="s">
        <v>128</v>
      </c>
      <c r="I325" t="s">
        <v>29</v>
      </c>
      <c r="J325" t="s">
        <v>30</v>
      </c>
      <c r="K325" t="s">
        <v>31</v>
      </c>
      <c r="L325">
        <v>11.3</v>
      </c>
      <c r="N325" t="s">
        <v>33</v>
      </c>
      <c r="O325" t="s">
        <v>32</v>
      </c>
      <c r="P325" t="s">
        <v>33</v>
      </c>
    </row>
    <row r="326" spans="1:16">
      <c r="A326">
        <v>4</v>
      </c>
      <c r="B326" t="s">
        <v>90</v>
      </c>
      <c r="C326" t="s">
        <v>165</v>
      </c>
      <c r="D326" t="s">
        <v>25</v>
      </c>
      <c r="E326" t="s">
        <v>174</v>
      </c>
      <c r="F326" t="str">
        <f>"9788857793252"</f>
        <v>9788857793252</v>
      </c>
      <c r="G326" t="s">
        <v>175</v>
      </c>
      <c r="H326" t="s">
        <v>245</v>
      </c>
      <c r="I326" t="s">
        <v>246</v>
      </c>
      <c r="J326">
        <v>2</v>
      </c>
      <c r="K326" t="s">
        <v>178</v>
      </c>
      <c r="L326">
        <v>35</v>
      </c>
      <c r="N326" t="s">
        <v>33</v>
      </c>
      <c r="O326" t="s">
        <v>32</v>
      </c>
      <c r="P326" t="s">
        <v>33</v>
      </c>
    </row>
    <row r="327" spans="1:16">
      <c r="A327">
        <v>4</v>
      </c>
      <c r="B327" t="s">
        <v>90</v>
      </c>
      <c r="C327" t="s">
        <v>165</v>
      </c>
      <c r="D327" t="s">
        <v>25</v>
      </c>
      <c r="E327" t="s">
        <v>38</v>
      </c>
      <c r="F327" t="str">
        <f>"9788808917034"</f>
        <v>9788808917034</v>
      </c>
      <c r="G327" t="s">
        <v>186</v>
      </c>
      <c r="H327" t="s">
        <v>187</v>
      </c>
      <c r="I327" t="s">
        <v>188</v>
      </c>
      <c r="J327" t="s">
        <v>30</v>
      </c>
      <c r="K327" t="s">
        <v>31</v>
      </c>
      <c r="L327">
        <v>31.3</v>
      </c>
      <c r="N327" t="s">
        <v>33</v>
      </c>
      <c r="O327" t="s">
        <v>33</v>
      </c>
      <c r="P327" t="s">
        <v>33</v>
      </c>
    </row>
    <row r="328" spans="1:16">
      <c r="A328">
        <v>4</v>
      </c>
      <c r="B328" t="s">
        <v>91</v>
      </c>
      <c r="C328" t="s">
        <v>165</v>
      </c>
      <c r="D328" t="s">
        <v>92</v>
      </c>
      <c r="E328" t="s">
        <v>38</v>
      </c>
      <c r="F328" t="str">
        <f>"9788862890885"</f>
        <v>9788862890885</v>
      </c>
      <c r="G328" t="s">
        <v>248</v>
      </c>
      <c r="H328" t="s">
        <v>249</v>
      </c>
      <c r="I328" t="s">
        <v>29</v>
      </c>
      <c r="J328" t="s">
        <v>30</v>
      </c>
      <c r="K328" t="s">
        <v>250</v>
      </c>
      <c r="L328">
        <v>32</v>
      </c>
      <c r="N328" t="s">
        <v>33</v>
      </c>
      <c r="O328" t="s">
        <v>33</v>
      </c>
      <c r="P328" t="s">
        <v>33</v>
      </c>
    </row>
    <row r="329" spans="1:16">
      <c r="A329">
        <v>4</v>
      </c>
      <c r="B329" t="s">
        <v>91</v>
      </c>
      <c r="C329" t="s">
        <v>165</v>
      </c>
      <c r="D329" t="s">
        <v>92</v>
      </c>
      <c r="E329" t="s">
        <v>174</v>
      </c>
      <c r="F329" t="str">
        <f>"9788857793252"</f>
        <v>9788857793252</v>
      </c>
      <c r="G329" t="s">
        <v>175</v>
      </c>
      <c r="H329" t="s">
        <v>245</v>
      </c>
      <c r="I329" t="s">
        <v>246</v>
      </c>
      <c r="J329">
        <v>2</v>
      </c>
      <c r="K329" t="s">
        <v>178</v>
      </c>
      <c r="L329">
        <v>35</v>
      </c>
      <c r="N329" t="s">
        <v>33</v>
      </c>
      <c r="O329" t="s">
        <v>32</v>
      </c>
      <c r="P329" t="s">
        <v>33</v>
      </c>
    </row>
    <row r="330" spans="1:16">
      <c r="A330">
        <v>4</v>
      </c>
      <c r="B330" t="s">
        <v>91</v>
      </c>
      <c r="C330" t="s">
        <v>165</v>
      </c>
      <c r="D330" t="s">
        <v>92</v>
      </c>
      <c r="E330" t="s">
        <v>34</v>
      </c>
      <c r="F330" t="str">
        <f>"9788808524973"</f>
        <v>9788808524973</v>
      </c>
      <c r="G330" t="s">
        <v>205</v>
      </c>
      <c r="H330" t="s">
        <v>206</v>
      </c>
      <c r="I330" t="s">
        <v>207</v>
      </c>
      <c r="J330">
        <v>1</v>
      </c>
      <c r="K330" t="s">
        <v>31</v>
      </c>
      <c r="L330">
        <v>38.9</v>
      </c>
      <c r="N330" t="s">
        <v>33</v>
      </c>
      <c r="O330" t="s">
        <v>33</v>
      </c>
      <c r="P330" t="s">
        <v>33</v>
      </c>
    </row>
    <row r="331" spans="1:16">
      <c r="A331">
        <v>4</v>
      </c>
      <c r="B331" t="s">
        <v>91</v>
      </c>
      <c r="C331" t="s">
        <v>165</v>
      </c>
      <c r="D331" t="s">
        <v>92</v>
      </c>
      <c r="E331" t="s">
        <v>62</v>
      </c>
      <c r="F331" t="str">
        <f>"9788863084955"</f>
        <v>9788863084955</v>
      </c>
      <c r="G331" t="s">
        <v>216</v>
      </c>
      <c r="H331" t="s">
        <v>217</v>
      </c>
      <c r="I331" t="s">
        <v>253</v>
      </c>
      <c r="J331">
        <v>2</v>
      </c>
      <c r="K331" t="s">
        <v>219</v>
      </c>
      <c r="L331">
        <v>38.1</v>
      </c>
      <c r="N331" t="s">
        <v>33</v>
      </c>
      <c r="O331" t="s">
        <v>32</v>
      </c>
      <c r="P331" t="s">
        <v>33</v>
      </c>
    </row>
    <row r="332" spans="1:16">
      <c r="A332">
        <v>4</v>
      </c>
      <c r="B332" t="s">
        <v>91</v>
      </c>
      <c r="C332" t="s">
        <v>165</v>
      </c>
      <c r="D332" t="s">
        <v>92</v>
      </c>
      <c r="E332" t="s">
        <v>38</v>
      </c>
      <c r="F332" t="str">
        <f>"9780194038973"</f>
        <v>9780194038973</v>
      </c>
      <c r="G332" t="s">
        <v>39</v>
      </c>
      <c r="H332" t="s">
        <v>240</v>
      </c>
      <c r="I332" t="s">
        <v>241</v>
      </c>
      <c r="J332" t="s">
        <v>30</v>
      </c>
      <c r="K332" t="s">
        <v>41</v>
      </c>
      <c r="L332">
        <v>42.4</v>
      </c>
      <c r="N332" t="s">
        <v>33</v>
      </c>
      <c r="O332" t="s">
        <v>33</v>
      </c>
      <c r="P332" t="s">
        <v>33</v>
      </c>
    </row>
    <row r="333" spans="1:16">
      <c r="A333">
        <v>4</v>
      </c>
      <c r="B333" t="s">
        <v>91</v>
      </c>
      <c r="C333" t="s">
        <v>165</v>
      </c>
      <c r="D333" t="s">
        <v>92</v>
      </c>
      <c r="E333" t="s">
        <v>169</v>
      </c>
      <c r="F333" t="str">
        <f>"9788809912199"</f>
        <v>9788809912199</v>
      </c>
      <c r="G333" t="s">
        <v>170</v>
      </c>
      <c r="H333" t="s">
        <v>196</v>
      </c>
      <c r="I333" t="s">
        <v>29</v>
      </c>
      <c r="J333">
        <v>2</v>
      </c>
      <c r="K333" t="s">
        <v>172</v>
      </c>
      <c r="L333">
        <v>26.5</v>
      </c>
      <c r="N333" t="s">
        <v>33</v>
      </c>
      <c r="O333" t="s">
        <v>33</v>
      </c>
      <c r="P333" t="s">
        <v>33</v>
      </c>
    </row>
    <row r="334" spans="1:16">
      <c r="A334">
        <v>4</v>
      </c>
      <c r="B334" t="s">
        <v>91</v>
      </c>
      <c r="C334" t="s">
        <v>165</v>
      </c>
      <c r="D334" t="s">
        <v>92</v>
      </c>
      <c r="E334" t="s">
        <v>98</v>
      </c>
      <c r="F334" t="str">
        <f>"9788808375537"</f>
        <v>9788808375537</v>
      </c>
      <c r="G334" t="s">
        <v>208</v>
      </c>
      <c r="H334" t="s">
        <v>254</v>
      </c>
      <c r="I334" t="s">
        <v>29</v>
      </c>
      <c r="J334">
        <v>2</v>
      </c>
      <c r="K334" t="s">
        <v>31</v>
      </c>
      <c r="L334">
        <v>22.7</v>
      </c>
      <c r="M334">
        <v>2022</v>
      </c>
      <c r="N334" t="s">
        <v>33</v>
      </c>
      <c r="O334" t="s">
        <v>32</v>
      </c>
      <c r="P334" t="s">
        <v>33</v>
      </c>
    </row>
    <row r="335" spans="1:16">
      <c r="A335">
        <v>4</v>
      </c>
      <c r="B335" t="s">
        <v>91</v>
      </c>
      <c r="C335" t="s">
        <v>165</v>
      </c>
      <c r="D335" t="s">
        <v>92</v>
      </c>
      <c r="E335" t="s">
        <v>70</v>
      </c>
      <c r="F335" t="str">
        <f>"9788808490056"</f>
        <v>9788808490056</v>
      </c>
      <c r="G335" t="s">
        <v>214</v>
      </c>
      <c r="H335" t="s">
        <v>255</v>
      </c>
      <c r="I335" t="s">
        <v>29</v>
      </c>
      <c r="J335">
        <v>2</v>
      </c>
      <c r="K335" t="s">
        <v>31</v>
      </c>
      <c r="L335">
        <v>30.2</v>
      </c>
      <c r="N335" t="s">
        <v>33</v>
      </c>
      <c r="O335" t="s">
        <v>32</v>
      </c>
      <c r="P335" t="s">
        <v>33</v>
      </c>
    </row>
    <row r="336" spans="1:16">
      <c r="A336">
        <v>4</v>
      </c>
      <c r="B336" t="s">
        <v>91</v>
      </c>
      <c r="C336" t="s">
        <v>165</v>
      </c>
      <c r="D336" t="s">
        <v>92</v>
      </c>
      <c r="E336" t="s">
        <v>169</v>
      </c>
      <c r="F336" t="str">
        <f>"9788809912205"</f>
        <v>9788809912205</v>
      </c>
      <c r="G336" t="s">
        <v>170</v>
      </c>
      <c r="H336" t="s">
        <v>244</v>
      </c>
      <c r="I336" t="s">
        <v>29</v>
      </c>
      <c r="J336">
        <v>3</v>
      </c>
      <c r="K336" t="s">
        <v>172</v>
      </c>
      <c r="L336">
        <v>27.9</v>
      </c>
      <c r="N336" t="s">
        <v>33</v>
      </c>
      <c r="O336" t="s">
        <v>32</v>
      </c>
      <c r="P336" t="s">
        <v>33</v>
      </c>
    </row>
    <row r="337" spans="1:16">
      <c r="A337">
        <v>4</v>
      </c>
      <c r="B337" t="s">
        <v>91</v>
      </c>
      <c r="C337" t="s">
        <v>165</v>
      </c>
      <c r="D337" t="s">
        <v>92</v>
      </c>
      <c r="E337" t="s">
        <v>59</v>
      </c>
      <c r="F337" t="str">
        <f>"9788805076321"</f>
        <v>9788805076321</v>
      </c>
      <c r="G337" t="s">
        <v>191</v>
      </c>
      <c r="H337" t="s">
        <v>192</v>
      </c>
      <c r="I337" t="s">
        <v>193</v>
      </c>
      <c r="J337" t="s">
        <v>30</v>
      </c>
      <c r="K337" t="s">
        <v>134</v>
      </c>
      <c r="L337">
        <v>32.700000000000003</v>
      </c>
      <c r="N337" t="s">
        <v>33</v>
      </c>
      <c r="O337" t="s">
        <v>33</v>
      </c>
      <c r="P337" t="s">
        <v>33</v>
      </c>
    </row>
    <row r="338" spans="1:16">
      <c r="A338">
        <v>4</v>
      </c>
      <c r="B338" t="s">
        <v>91</v>
      </c>
      <c r="C338" t="s">
        <v>165</v>
      </c>
      <c r="D338" t="s">
        <v>92</v>
      </c>
      <c r="E338" t="s">
        <v>42</v>
      </c>
      <c r="F338" t="str">
        <f>"9788839303486"</f>
        <v>9788839303486</v>
      </c>
      <c r="G338" t="s">
        <v>43</v>
      </c>
      <c r="H338" t="s">
        <v>44</v>
      </c>
      <c r="I338" t="s">
        <v>45</v>
      </c>
      <c r="J338" t="s">
        <v>30</v>
      </c>
      <c r="K338" t="s">
        <v>46</v>
      </c>
      <c r="L338">
        <v>19.25</v>
      </c>
      <c r="N338" t="s">
        <v>33</v>
      </c>
      <c r="O338" t="s">
        <v>33</v>
      </c>
      <c r="P338" t="s">
        <v>33</v>
      </c>
    </row>
    <row r="339" spans="1:16">
      <c r="A339">
        <v>4</v>
      </c>
      <c r="B339" t="s">
        <v>91</v>
      </c>
      <c r="C339" t="s">
        <v>165</v>
      </c>
      <c r="D339" t="s">
        <v>92</v>
      </c>
      <c r="E339" t="s">
        <v>169</v>
      </c>
      <c r="F339" t="str">
        <f>"9788809912243"</f>
        <v>9788809912243</v>
      </c>
      <c r="G339" t="s">
        <v>170</v>
      </c>
      <c r="H339" t="s">
        <v>242</v>
      </c>
      <c r="I339" t="s">
        <v>29</v>
      </c>
      <c r="J339" t="s">
        <v>30</v>
      </c>
      <c r="K339" t="s">
        <v>172</v>
      </c>
      <c r="L339">
        <v>9.5</v>
      </c>
      <c r="N339" t="s">
        <v>33</v>
      </c>
      <c r="O339" t="s">
        <v>32</v>
      </c>
      <c r="P339" t="s">
        <v>33</v>
      </c>
    </row>
    <row r="340" spans="1:16">
      <c r="A340">
        <v>4</v>
      </c>
      <c r="B340" t="s">
        <v>91</v>
      </c>
      <c r="C340" t="s">
        <v>165</v>
      </c>
      <c r="D340" t="s">
        <v>92</v>
      </c>
      <c r="E340" t="s">
        <v>51</v>
      </c>
      <c r="F340" t="str">
        <f>"9788839302809"</f>
        <v>9788839302809</v>
      </c>
      <c r="G340" t="s">
        <v>52</v>
      </c>
      <c r="H340" t="s">
        <v>53</v>
      </c>
      <c r="I340" t="s">
        <v>29</v>
      </c>
      <c r="J340" t="s">
        <v>30</v>
      </c>
      <c r="K340" t="s">
        <v>46</v>
      </c>
      <c r="L340">
        <v>23.15</v>
      </c>
      <c r="N340" t="s">
        <v>33</v>
      </c>
      <c r="O340" t="s">
        <v>33</v>
      </c>
      <c r="P340" t="s">
        <v>33</v>
      </c>
    </row>
    <row r="341" spans="1:16">
      <c r="A341">
        <v>4</v>
      </c>
      <c r="B341" t="s">
        <v>91</v>
      </c>
      <c r="C341" t="s">
        <v>165</v>
      </c>
      <c r="D341" t="s">
        <v>92</v>
      </c>
      <c r="E341" t="s">
        <v>181</v>
      </c>
      <c r="F341" t="str">
        <f>"9788839532022"</f>
        <v>9788839532022</v>
      </c>
      <c r="G341" t="s">
        <v>235</v>
      </c>
      <c r="H341" t="s">
        <v>236</v>
      </c>
      <c r="I341" t="s">
        <v>29</v>
      </c>
      <c r="J341">
        <v>2</v>
      </c>
      <c r="K341" t="s">
        <v>58</v>
      </c>
      <c r="L341">
        <v>52.9</v>
      </c>
      <c r="N341" t="s">
        <v>33</v>
      </c>
      <c r="O341" t="s">
        <v>32</v>
      </c>
      <c r="P341" t="s">
        <v>33</v>
      </c>
    </row>
    <row r="342" spans="1:16">
      <c r="A342">
        <v>4</v>
      </c>
      <c r="B342" t="s">
        <v>91</v>
      </c>
      <c r="C342" t="s">
        <v>165</v>
      </c>
      <c r="D342" t="s">
        <v>92</v>
      </c>
      <c r="E342" t="s">
        <v>210</v>
      </c>
      <c r="F342" t="str">
        <f>"9788808942661"</f>
        <v>9788808942661</v>
      </c>
      <c r="G342" t="s">
        <v>256</v>
      </c>
      <c r="H342" t="s">
        <v>257</v>
      </c>
      <c r="I342" t="s">
        <v>258</v>
      </c>
      <c r="J342" t="s">
        <v>30</v>
      </c>
      <c r="K342" t="s">
        <v>31</v>
      </c>
      <c r="L342">
        <v>38.9</v>
      </c>
      <c r="N342" t="s">
        <v>33</v>
      </c>
      <c r="O342" t="s">
        <v>33</v>
      </c>
      <c r="P342" t="s">
        <v>33</v>
      </c>
    </row>
    <row r="343" spans="1:16">
      <c r="A343">
        <v>4</v>
      </c>
      <c r="B343" t="s">
        <v>91</v>
      </c>
      <c r="C343" t="s">
        <v>165</v>
      </c>
      <c r="D343" t="s">
        <v>92</v>
      </c>
      <c r="E343" t="s">
        <v>169</v>
      </c>
      <c r="F343" t="str">
        <f>"9788809912212"</f>
        <v>9788809912212</v>
      </c>
      <c r="G343" t="s">
        <v>170</v>
      </c>
      <c r="H343" t="s">
        <v>243</v>
      </c>
      <c r="I343" t="s">
        <v>29</v>
      </c>
      <c r="J343">
        <v>4</v>
      </c>
      <c r="K343" t="s">
        <v>172</v>
      </c>
      <c r="L343">
        <v>25.9</v>
      </c>
      <c r="N343" t="s">
        <v>33</v>
      </c>
      <c r="O343" t="s">
        <v>32</v>
      </c>
      <c r="P343" t="s">
        <v>33</v>
      </c>
    </row>
    <row r="344" spans="1:16">
      <c r="A344">
        <v>4</v>
      </c>
      <c r="B344" t="s">
        <v>91</v>
      </c>
      <c r="C344" t="s">
        <v>165</v>
      </c>
      <c r="D344" t="s">
        <v>92</v>
      </c>
      <c r="E344" t="s">
        <v>103</v>
      </c>
      <c r="F344" t="str">
        <f>"9788841642122"</f>
        <v>9788841642122</v>
      </c>
      <c r="G344" t="s">
        <v>259</v>
      </c>
      <c r="H344" t="s">
        <v>260</v>
      </c>
      <c r="I344" t="s">
        <v>261</v>
      </c>
      <c r="J344" t="s">
        <v>30</v>
      </c>
      <c r="K344" t="s">
        <v>262</v>
      </c>
      <c r="L344">
        <v>31.9</v>
      </c>
      <c r="N344" t="s">
        <v>33</v>
      </c>
      <c r="O344" t="s">
        <v>33</v>
      </c>
      <c r="P344" t="s">
        <v>33</v>
      </c>
    </row>
    <row r="345" spans="1:16">
      <c r="A345">
        <v>4</v>
      </c>
      <c r="B345" t="s">
        <v>91</v>
      </c>
      <c r="C345" t="s">
        <v>165</v>
      </c>
      <c r="D345" t="s">
        <v>92</v>
      </c>
      <c r="E345" t="s">
        <v>38</v>
      </c>
      <c r="F345" t="str">
        <f>"9788808917034"</f>
        <v>9788808917034</v>
      </c>
      <c r="G345" t="s">
        <v>186</v>
      </c>
      <c r="H345" t="s">
        <v>187</v>
      </c>
      <c r="I345" t="s">
        <v>188</v>
      </c>
      <c r="J345" t="s">
        <v>30</v>
      </c>
      <c r="K345" t="s">
        <v>31</v>
      </c>
      <c r="L345">
        <v>31.3</v>
      </c>
      <c r="N345" t="s">
        <v>33</v>
      </c>
      <c r="O345" t="s">
        <v>33</v>
      </c>
      <c r="P345" t="s">
        <v>33</v>
      </c>
    </row>
    <row r="346" spans="1:16">
      <c r="A346">
        <v>4</v>
      </c>
      <c r="B346" t="s">
        <v>112</v>
      </c>
      <c r="C346" t="s">
        <v>165</v>
      </c>
      <c r="D346" t="s">
        <v>113</v>
      </c>
      <c r="E346" t="s">
        <v>42</v>
      </c>
      <c r="F346" t="str">
        <f>"9788839303486"</f>
        <v>9788839303486</v>
      </c>
      <c r="G346" t="s">
        <v>43</v>
      </c>
      <c r="H346" t="s">
        <v>44</v>
      </c>
      <c r="I346" t="s">
        <v>45</v>
      </c>
      <c r="J346" t="s">
        <v>30</v>
      </c>
      <c r="K346" t="s">
        <v>46</v>
      </c>
      <c r="L346">
        <v>19.25</v>
      </c>
      <c r="N346" t="s">
        <v>33</v>
      </c>
      <c r="O346" t="s">
        <v>33</v>
      </c>
      <c r="P346" t="s">
        <v>33</v>
      </c>
    </row>
    <row r="347" spans="1:16">
      <c r="A347">
        <v>4</v>
      </c>
      <c r="B347" t="s">
        <v>112</v>
      </c>
      <c r="C347" t="s">
        <v>165</v>
      </c>
      <c r="D347" t="s">
        <v>113</v>
      </c>
      <c r="E347" t="s">
        <v>169</v>
      </c>
      <c r="F347" t="str">
        <f>"9788809912212"</f>
        <v>9788809912212</v>
      </c>
      <c r="G347" t="s">
        <v>170</v>
      </c>
      <c r="H347" t="s">
        <v>243</v>
      </c>
      <c r="I347" t="s">
        <v>29</v>
      </c>
      <c r="J347">
        <v>4</v>
      </c>
      <c r="K347" t="s">
        <v>172</v>
      </c>
      <c r="L347">
        <v>25.9</v>
      </c>
      <c r="N347" t="s">
        <v>33</v>
      </c>
      <c r="O347" t="s">
        <v>32</v>
      </c>
      <c r="P347" t="s">
        <v>33</v>
      </c>
    </row>
    <row r="348" spans="1:16">
      <c r="A348">
        <v>4</v>
      </c>
      <c r="B348" t="s">
        <v>112</v>
      </c>
      <c r="C348" t="s">
        <v>165</v>
      </c>
      <c r="D348" t="s">
        <v>113</v>
      </c>
      <c r="E348" t="s">
        <v>229</v>
      </c>
      <c r="F348" t="str">
        <f>"9788824795180"</f>
        <v>9788824795180</v>
      </c>
      <c r="G348" t="s">
        <v>230</v>
      </c>
      <c r="H348" t="s">
        <v>229</v>
      </c>
      <c r="I348" t="s">
        <v>231</v>
      </c>
      <c r="J348" t="s">
        <v>30</v>
      </c>
      <c r="K348" t="s">
        <v>111</v>
      </c>
      <c r="L348">
        <v>25.3</v>
      </c>
      <c r="N348" t="s">
        <v>33</v>
      </c>
      <c r="O348" t="s">
        <v>33</v>
      </c>
      <c r="P348" t="s">
        <v>33</v>
      </c>
    </row>
    <row r="349" spans="1:16">
      <c r="A349">
        <v>4</v>
      </c>
      <c r="B349" t="s">
        <v>112</v>
      </c>
      <c r="C349" t="s">
        <v>165</v>
      </c>
      <c r="D349" t="s">
        <v>113</v>
      </c>
      <c r="E349" t="s">
        <v>62</v>
      </c>
      <c r="F349" t="str">
        <f>"9788863084955"</f>
        <v>9788863084955</v>
      </c>
      <c r="G349" t="s">
        <v>216</v>
      </c>
      <c r="H349" t="s">
        <v>217</v>
      </c>
      <c r="I349" t="s">
        <v>253</v>
      </c>
      <c r="J349">
        <v>2</v>
      </c>
      <c r="K349" t="s">
        <v>219</v>
      </c>
      <c r="L349">
        <v>38.1</v>
      </c>
      <c r="N349" t="s">
        <v>33</v>
      </c>
      <c r="O349" t="s">
        <v>32</v>
      </c>
      <c r="P349" t="s">
        <v>33</v>
      </c>
    </row>
    <row r="350" spans="1:16">
      <c r="A350">
        <v>4</v>
      </c>
      <c r="B350" t="s">
        <v>112</v>
      </c>
      <c r="C350" t="s">
        <v>165</v>
      </c>
      <c r="D350" t="s">
        <v>113</v>
      </c>
      <c r="E350" t="s">
        <v>34</v>
      </c>
      <c r="F350" t="str">
        <f>"9788808524973"</f>
        <v>9788808524973</v>
      </c>
      <c r="G350" t="s">
        <v>205</v>
      </c>
      <c r="H350" t="s">
        <v>206</v>
      </c>
      <c r="I350" t="s">
        <v>207</v>
      </c>
      <c r="J350">
        <v>1</v>
      </c>
      <c r="K350" t="s">
        <v>31</v>
      </c>
      <c r="L350">
        <v>38.9</v>
      </c>
      <c r="N350" t="s">
        <v>33</v>
      </c>
      <c r="O350" t="s">
        <v>33</v>
      </c>
      <c r="P350" t="s">
        <v>33</v>
      </c>
    </row>
    <row r="351" spans="1:16">
      <c r="A351">
        <v>4</v>
      </c>
      <c r="B351" t="s">
        <v>112</v>
      </c>
      <c r="C351" t="s">
        <v>165</v>
      </c>
      <c r="D351" t="s">
        <v>113</v>
      </c>
      <c r="E351" t="s">
        <v>210</v>
      </c>
      <c r="F351" t="str">
        <f>"9788824794923"</f>
        <v>9788824794923</v>
      </c>
      <c r="G351" t="s">
        <v>226</v>
      </c>
      <c r="H351" t="s">
        <v>227</v>
      </c>
      <c r="I351" t="s">
        <v>228</v>
      </c>
      <c r="J351" t="s">
        <v>30</v>
      </c>
      <c r="K351" t="s">
        <v>111</v>
      </c>
      <c r="L351">
        <v>39.700000000000003</v>
      </c>
      <c r="N351" t="s">
        <v>33</v>
      </c>
      <c r="O351" t="s">
        <v>33</v>
      </c>
      <c r="P351" t="s">
        <v>33</v>
      </c>
    </row>
    <row r="352" spans="1:16">
      <c r="A352">
        <v>4</v>
      </c>
      <c r="B352" t="s">
        <v>112</v>
      </c>
      <c r="C352" t="s">
        <v>165</v>
      </c>
      <c r="D352" t="s">
        <v>113</v>
      </c>
      <c r="E352" t="s">
        <v>174</v>
      </c>
      <c r="F352" t="str">
        <f>"9788857793252"</f>
        <v>9788857793252</v>
      </c>
      <c r="G352" t="s">
        <v>175</v>
      </c>
      <c r="H352" t="s">
        <v>245</v>
      </c>
      <c r="I352" t="s">
        <v>246</v>
      </c>
      <c r="J352">
        <v>2</v>
      </c>
      <c r="K352" t="s">
        <v>178</v>
      </c>
      <c r="L352">
        <v>35</v>
      </c>
      <c r="N352" t="s">
        <v>33</v>
      </c>
      <c r="O352" t="s">
        <v>32</v>
      </c>
      <c r="P352" t="s">
        <v>33</v>
      </c>
    </row>
    <row r="353" spans="1:16">
      <c r="A353">
        <v>4</v>
      </c>
      <c r="B353" t="s">
        <v>112</v>
      </c>
      <c r="C353" t="s">
        <v>165</v>
      </c>
      <c r="D353" t="s">
        <v>113</v>
      </c>
      <c r="E353" t="s">
        <v>116</v>
      </c>
      <c r="F353" t="str">
        <f>"9788839537485"</f>
        <v>9788839537485</v>
      </c>
      <c r="G353" t="s">
        <v>223</v>
      </c>
      <c r="H353" t="s">
        <v>263</v>
      </c>
      <c r="I353" t="s">
        <v>225</v>
      </c>
      <c r="J353">
        <v>2</v>
      </c>
      <c r="K353" t="s">
        <v>58</v>
      </c>
      <c r="L353">
        <v>31.3</v>
      </c>
      <c r="N353" t="s">
        <v>33</v>
      </c>
      <c r="O353" t="s">
        <v>32</v>
      </c>
      <c r="P353" t="s">
        <v>33</v>
      </c>
    </row>
    <row r="354" spans="1:16">
      <c r="A354">
        <v>4</v>
      </c>
      <c r="B354" t="s">
        <v>112</v>
      </c>
      <c r="C354" t="s">
        <v>165</v>
      </c>
      <c r="D354" t="s">
        <v>113</v>
      </c>
      <c r="E354" t="s">
        <v>116</v>
      </c>
      <c r="F354" t="str">
        <f>"9788839537478"</f>
        <v>9788839537478</v>
      </c>
      <c r="G354" t="s">
        <v>223</v>
      </c>
      <c r="H354" t="s">
        <v>224</v>
      </c>
      <c r="I354" t="s">
        <v>225</v>
      </c>
      <c r="J354">
        <v>1</v>
      </c>
      <c r="K354" t="s">
        <v>58</v>
      </c>
      <c r="L354">
        <v>22.1</v>
      </c>
      <c r="N354" t="s">
        <v>33</v>
      </c>
      <c r="O354" t="s">
        <v>33</v>
      </c>
      <c r="P354" t="s">
        <v>33</v>
      </c>
    </row>
    <row r="355" spans="1:16">
      <c r="A355">
        <v>4</v>
      </c>
      <c r="B355" t="s">
        <v>112</v>
      </c>
      <c r="C355" t="s">
        <v>165</v>
      </c>
      <c r="D355" t="s">
        <v>113</v>
      </c>
      <c r="E355" t="s">
        <v>38</v>
      </c>
      <c r="F355" t="str">
        <f>"9788862890885"</f>
        <v>9788862890885</v>
      </c>
      <c r="G355" t="s">
        <v>248</v>
      </c>
      <c r="H355" t="s">
        <v>249</v>
      </c>
      <c r="I355" t="s">
        <v>29</v>
      </c>
      <c r="J355" t="s">
        <v>30</v>
      </c>
      <c r="K355" t="s">
        <v>250</v>
      </c>
      <c r="L355">
        <v>32</v>
      </c>
      <c r="N355" t="s">
        <v>33</v>
      </c>
      <c r="O355" t="s">
        <v>33</v>
      </c>
      <c r="P355" t="s">
        <v>33</v>
      </c>
    </row>
    <row r="356" spans="1:16">
      <c r="A356">
        <v>4</v>
      </c>
      <c r="B356" t="s">
        <v>112</v>
      </c>
      <c r="C356" t="s">
        <v>165</v>
      </c>
      <c r="D356" t="s">
        <v>113</v>
      </c>
      <c r="E356" t="s">
        <v>70</v>
      </c>
      <c r="F356" t="str">
        <f>"9788808490056"</f>
        <v>9788808490056</v>
      </c>
      <c r="G356" t="s">
        <v>214</v>
      </c>
      <c r="H356" t="s">
        <v>255</v>
      </c>
      <c r="I356" t="s">
        <v>29</v>
      </c>
      <c r="J356">
        <v>2</v>
      </c>
      <c r="K356" t="s">
        <v>31</v>
      </c>
      <c r="L356">
        <v>30.2</v>
      </c>
      <c r="N356" t="s">
        <v>33</v>
      </c>
      <c r="O356" t="s">
        <v>32</v>
      </c>
      <c r="P356" t="s">
        <v>33</v>
      </c>
    </row>
    <row r="357" spans="1:16">
      <c r="A357">
        <v>4</v>
      </c>
      <c r="B357" t="s">
        <v>112</v>
      </c>
      <c r="C357" t="s">
        <v>165</v>
      </c>
      <c r="D357" t="s">
        <v>113</v>
      </c>
      <c r="E357" t="s">
        <v>149</v>
      </c>
      <c r="F357" t="str">
        <f>"9788808402691"</f>
        <v>9788808402691</v>
      </c>
      <c r="G357" t="s">
        <v>163</v>
      </c>
      <c r="H357" t="s">
        <v>164</v>
      </c>
      <c r="I357" t="s">
        <v>29</v>
      </c>
      <c r="J357" t="s">
        <v>30</v>
      </c>
      <c r="K357" t="s">
        <v>31</v>
      </c>
      <c r="L357">
        <v>43.4</v>
      </c>
      <c r="N357" t="s">
        <v>33</v>
      </c>
      <c r="O357" t="s">
        <v>33</v>
      </c>
      <c r="P357" t="s">
        <v>33</v>
      </c>
    </row>
    <row r="358" spans="1:16">
      <c r="A358">
        <v>4</v>
      </c>
      <c r="B358" t="s">
        <v>112</v>
      </c>
      <c r="C358" t="s">
        <v>165</v>
      </c>
      <c r="D358" t="s">
        <v>113</v>
      </c>
      <c r="E358" t="s">
        <v>51</v>
      </c>
      <c r="F358" t="str">
        <f>"9788839302809"</f>
        <v>9788839302809</v>
      </c>
      <c r="G358" t="s">
        <v>52</v>
      </c>
      <c r="H358" t="s">
        <v>53</v>
      </c>
      <c r="I358" t="s">
        <v>29</v>
      </c>
      <c r="J358" t="s">
        <v>30</v>
      </c>
      <c r="K358" t="s">
        <v>46</v>
      </c>
      <c r="L358">
        <v>23.15</v>
      </c>
      <c r="N358" t="s">
        <v>33</v>
      </c>
      <c r="O358" t="s">
        <v>33</v>
      </c>
      <c r="P358" t="s">
        <v>33</v>
      </c>
    </row>
    <row r="359" spans="1:16">
      <c r="A359">
        <v>4</v>
      </c>
      <c r="B359" t="s">
        <v>112</v>
      </c>
      <c r="C359" t="s">
        <v>165</v>
      </c>
      <c r="D359" t="s">
        <v>113</v>
      </c>
      <c r="E359" t="s">
        <v>169</v>
      </c>
      <c r="F359" t="str">
        <f>"9788809912205"</f>
        <v>9788809912205</v>
      </c>
      <c r="G359" t="s">
        <v>170</v>
      </c>
      <c r="H359" t="s">
        <v>244</v>
      </c>
      <c r="I359" t="s">
        <v>29</v>
      </c>
      <c r="J359">
        <v>3</v>
      </c>
      <c r="K359" t="s">
        <v>172</v>
      </c>
      <c r="L359">
        <v>27.9</v>
      </c>
      <c r="N359" t="s">
        <v>33</v>
      </c>
      <c r="O359" t="s">
        <v>32</v>
      </c>
      <c r="P359" t="s">
        <v>33</v>
      </c>
    </row>
    <row r="360" spans="1:16">
      <c r="A360">
        <v>4</v>
      </c>
      <c r="B360" t="s">
        <v>112</v>
      </c>
      <c r="C360" t="s">
        <v>165</v>
      </c>
      <c r="D360" t="s">
        <v>113</v>
      </c>
      <c r="E360" t="s">
        <v>38</v>
      </c>
      <c r="F360" t="str">
        <f>"9780194038973"</f>
        <v>9780194038973</v>
      </c>
      <c r="G360" t="s">
        <v>39</v>
      </c>
      <c r="H360" t="s">
        <v>240</v>
      </c>
      <c r="I360" t="s">
        <v>241</v>
      </c>
      <c r="J360" t="s">
        <v>30</v>
      </c>
      <c r="K360" t="s">
        <v>41</v>
      </c>
      <c r="L360">
        <v>42.4</v>
      </c>
      <c r="N360" t="s">
        <v>33</v>
      </c>
      <c r="O360" t="s">
        <v>33</v>
      </c>
      <c r="P360" t="s">
        <v>33</v>
      </c>
    </row>
    <row r="361" spans="1:16">
      <c r="A361">
        <v>4</v>
      </c>
      <c r="B361" t="s">
        <v>112</v>
      </c>
      <c r="C361" t="s">
        <v>165</v>
      </c>
      <c r="D361" t="s">
        <v>113</v>
      </c>
      <c r="E361" t="s">
        <v>169</v>
      </c>
      <c r="F361" t="str">
        <f>"9788809912243"</f>
        <v>9788809912243</v>
      </c>
      <c r="G361" t="s">
        <v>170</v>
      </c>
      <c r="H361" t="s">
        <v>242</v>
      </c>
      <c r="I361" t="s">
        <v>29</v>
      </c>
      <c r="J361" t="s">
        <v>30</v>
      </c>
      <c r="K361" t="s">
        <v>172</v>
      </c>
      <c r="L361">
        <v>9.5</v>
      </c>
      <c r="N361" t="s">
        <v>33</v>
      </c>
      <c r="O361" t="s">
        <v>32</v>
      </c>
      <c r="P361" t="s">
        <v>33</v>
      </c>
    </row>
    <row r="362" spans="1:16">
      <c r="A362">
        <v>4</v>
      </c>
      <c r="B362" t="s">
        <v>112</v>
      </c>
      <c r="C362" t="s">
        <v>165</v>
      </c>
      <c r="D362" t="s">
        <v>113</v>
      </c>
      <c r="E362" t="s">
        <v>59</v>
      </c>
      <c r="F362" t="str">
        <f>"9788805030262"</f>
        <v>9788805030262</v>
      </c>
      <c r="G362" t="s">
        <v>191</v>
      </c>
      <c r="H362" t="s">
        <v>264</v>
      </c>
      <c r="I362" t="e">
        <f>+ LE PAROLE DELLA DIVINA COMMEDIA (DIZIONARIO ATTIVO)</f>
        <v>#NAME?</v>
      </c>
      <c r="J362" t="s">
        <v>30</v>
      </c>
      <c r="K362" t="s">
        <v>134</v>
      </c>
      <c r="L362">
        <v>30.1</v>
      </c>
      <c r="N362" t="s">
        <v>33</v>
      </c>
      <c r="O362" t="s">
        <v>33</v>
      </c>
      <c r="P362" t="s">
        <v>33</v>
      </c>
    </row>
    <row r="363" spans="1:16">
      <c r="A363">
        <v>4</v>
      </c>
      <c r="B363" t="s">
        <v>112</v>
      </c>
      <c r="C363" t="s">
        <v>165</v>
      </c>
      <c r="D363" t="s">
        <v>113</v>
      </c>
      <c r="E363" t="s">
        <v>74</v>
      </c>
      <c r="F363" t="str">
        <f>"9788808320858"</f>
        <v>9788808320858</v>
      </c>
      <c r="G363" t="s">
        <v>265</v>
      </c>
      <c r="H363" t="s">
        <v>266</v>
      </c>
      <c r="I363" t="s">
        <v>29</v>
      </c>
      <c r="J363" t="s">
        <v>30</v>
      </c>
      <c r="K363" t="s">
        <v>31</v>
      </c>
      <c r="L363">
        <v>21.6</v>
      </c>
      <c r="N363" t="s">
        <v>33</v>
      </c>
      <c r="O363" t="s">
        <v>33</v>
      </c>
      <c r="P363" t="s">
        <v>33</v>
      </c>
    </row>
    <row r="364" spans="1:16">
      <c r="A364">
        <v>4</v>
      </c>
      <c r="B364" t="s">
        <v>112</v>
      </c>
      <c r="C364" t="s">
        <v>165</v>
      </c>
      <c r="D364" t="s">
        <v>113</v>
      </c>
      <c r="E364" t="s">
        <v>169</v>
      </c>
      <c r="F364" t="str">
        <f>"9788809912199"</f>
        <v>9788809912199</v>
      </c>
      <c r="G364" t="s">
        <v>170</v>
      </c>
      <c r="H364" t="s">
        <v>196</v>
      </c>
      <c r="I364" t="s">
        <v>29</v>
      </c>
      <c r="J364">
        <v>2</v>
      </c>
      <c r="K364" t="s">
        <v>172</v>
      </c>
      <c r="L364">
        <v>26.5</v>
      </c>
      <c r="N364" t="s">
        <v>33</v>
      </c>
      <c r="O364" t="s">
        <v>33</v>
      </c>
      <c r="P364" t="s">
        <v>33</v>
      </c>
    </row>
    <row r="365" spans="1:16">
      <c r="A365">
        <v>4</v>
      </c>
      <c r="B365" t="s">
        <v>112</v>
      </c>
      <c r="C365" t="s">
        <v>165</v>
      </c>
      <c r="D365" t="s">
        <v>113</v>
      </c>
      <c r="E365" t="s">
        <v>116</v>
      </c>
      <c r="F365" t="str">
        <f>"9788869102417"</f>
        <v>9788869102417</v>
      </c>
      <c r="G365" t="s">
        <v>232</v>
      </c>
      <c r="H365" t="s">
        <v>233</v>
      </c>
      <c r="I365" t="s">
        <v>29</v>
      </c>
      <c r="J365">
        <v>2</v>
      </c>
      <c r="K365" t="s">
        <v>138</v>
      </c>
      <c r="L365">
        <v>26.5</v>
      </c>
      <c r="N365" t="s">
        <v>33</v>
      </c>
      <c r="O365" t="s">
        <v>33</v>
      </c>
      <c r="P365" t="s">
        <v>33</v>
      </c>
    </row>
    <row r="366" spans="1:16">
      <c r="A366">
        <v>4</v>
      </c>
      <c r="B366" t="s">
        <v>112</v>
      </c>
      <c r="C366" t="s">
        <v>165</v>
      </c>
      <c r="D366" t="s">
        <v>113</v>
      </c>
      <c r="E366" t="s">
        <v>181</v>
      </c>
      <c r="F366" t="str">
        <f>"9788839532022"</f>
        <v>9788839532022</v>
      </c>
      <c r="G366" t="s">
        <v>235</v>
      </c>
      <c r="H366" t="s">
        <v>236</v>
      </c>
      <c r="I366" t="s">
        <v>29</v>
      </c>
      <c r="J366">
        <v>2</v>
      </c>
      <c r="K366" t="s">
        <v>58</v>
      </c>
      <c r="L366">
        <v>52.9</v>
      </c>
      <c r="N366" t="s">
        <v>33</v>
      </c>
      <c r="O366" t="s">
        <v>32</v>
      </c>
      <c r="P366" t="s">
        <v>33</v>
      </c>
    </row>
    <row r="367" spans="1:16">
      <c r="A367">
        <v>4</v>
      </c>
      <c r="B367" t="s">
        <v>112</v>
      </c>
      <c r="C367" t="s">
        <v>165</v>
      </c>
      <c r="D367" t="s">
        <v>113</v>
      </c>
      <c r="E367" t="s">
        <v>38</v>
      </c>
      <c r="F367" t="str">
        <f>"9788808917034"</f>
        <v>9788808917034</v>
      </c>
      <c r="G367" t="s">
        <v>186</v>
      </c>
      <c r="H367" t="s">
        <v>187</v>
      </c>
      <c r="I367" t="s">
        <v>188</v>
      </c>
      <c r="J367" t="s">
        <v>30</v>
      </c>
      <c r="K367" t="s">
        <v>31</v>
      </c>
      <c r="L367">
        <v>31.3</v>
      </c>
      <c r="N367" t="s">
        <v>33</v>
      </c>
      <c r="O367" t="s">
        <v>33</v>
      </c>
      <c r="P367" t="s">
        <v>33</v>
      </c>
    </row>
    <row r="368" spans="1:16">
      <c r="A368">
        <v>4</v>
      </c>
      <c r="B368" t="s">
        <v>126</v>
      </c>
      <c r="C368" t="s">
        <v>165</v>
      </c>
      <c r="D368" t="s">
        <v>113</v>
      </c>
      <c r="E368" t="s">
        <v>116</v>
      </c>
      <c r="F368" t="str">
        <f>"9788839537478"</f>
        <v>9788839537478</v>
      </c>
      <c r="G368" t="s">
        <v>223</v>
      </c>
      <c r="H368" t="s">
        <v>224</v>
      </c>
      <c r="I368" t="s">
        <v>225</v>
      </c>
      <c r="J368">
        <v>1</v>
      </c>
      <c r="K368" t="s">
        <v>58</v>
      </c>
      <c r="L368">
        <v>22.1</v>
      </c>
      <c r="N368" t="s">
        <v>33</v>
      </c>
      <c r="O368" t="s">
        <v>33</v>
      </c>
      <c r="P368" t="s">
        <v>33</v>
      </c>
    </row>
    <row r="369" spans="1:16">
      <c r="A369">
        <v>4</v>
      </c>
      <c r="B369" t="s">
        <v>126</v>
      </c>
      <c r="C369" t="s">
        <v>165</v>
      </c>
      <c r="D369" t="s">
        <v>113</v>
      </c>
      <c r="E369" t="s">
        <v>38</v>
      </c>
      <c r="F369" t="str">
        <f>"9788862890885"</f>
        <v>9788862890885</v>
      </c>
      <c r="G369" t="s">
        <v>248</v>
      </c>
      <c r="H369" t="s">
        <v>249</v>
      </c>
      <c r="I369" t="s">
        <v>29</v>
      </c>
      <c r="J369" t="s">
        <v>30</v>
      </c>
      <c r="K369" t="s">
        <v>250</v>
      </c>
      <c r="L369">
        <v>32</v>
      </c>
      <c r="N369" t="s">
        <v>33</v>
      </c>
      <c r="O369" t="s">
        <v>33</v>
      </c>
      <c r="P369" t="s">
        <v>33</v>
      </c>
    </row>
    <row r="370" spans="1:16">
      <c r="A370">
        <v>4</v>
      </c>
      <c r="B370" t="s">
        <v>126</v>
      </c>
      <c r="C370" t="s">
        <v>165</v>
      </c>
      <c r="D370" t="s">
        <v>113</v>
      </c>
      <c r="E370" t="s">
        <v>149</v>
      </c>
      <c r="F370" t="str">
        <f>"9788808402691"</f>
        <v>9788808402691</v>
      </c>
      <c r="G370" t="s">
        <v>163</v>
      </c>
      <c r="H370" t="s">
        <v>164</v>
      </c>
      <c r="I370" t="s">
        <v>29</v>
      </c>
      <c r="J370" t="s">
        <v>30</v>
      </c>
      <c r="K370" t="s">
        <v>31</v>
      </c>
      <c r="L370">
        <v>43.4</v>
      </c>
      <c r="N370" t="s">
        <v>33</v>
      </c>
      <c r="O370" t="s">
        <v>33</v>
      </c>
      <c r="P370" t="s">
        <v>33</v>
      </c>
    </row>
    <row r="371" spans="1:16">
      <c r="A371">
        <v>4</v>
      </c>
      <c r="B371" t="s">
        <v>126</v>
      </c>
      <c r="C371" t="s">
        <v>165</v>
      </c>
      <c r="D371" t="s">
        <v>113</v>
      </c>
      <c r="E371" t="s">
        <v>51</v>
      </c>
      <c r="F371" t="str">
        <f>"9788839302809"</f>
        <v>9788839302809</v>
      </c>
      <c r="G371" t="s">
        <v>52</v>
      </c>
      <c r="H371" t="s">
        <v>53</v>
      </c>
      <c r="I371" t="s">
        <v>29</v>
      </c>
      <c r="J371" t="s">
        <v>30</v>
      </c>
      <c r="K371" t="s">
        <v>46</v>
      </c>
      <c r="L371">
        <v>23.15</v>
      </c>
      <c r="N371" t="s">
        <v>33</v>
      </c>
      <c r="O371" t="s">
        <v>33</v>
      </c>
      <c r="P371" t="s">
        <v>33</v>
      </c>
    </row>
    <row r="372" spans="1:16">
      <c r="A372">
        <v>4</v>
      </c>
      <c r="B372" t="s">
        <v>126</v>
      </c>
      <c r="C372" t="s">
        <v>165</v>
      </c>
      <c r="D372" t="s">
        <v>113</v>
      </c>
      <c r="E372" t="s">
        <v>169</v>
      </c>
      <c r="F372" t="str">
        <f>"9788809912205"</f>
        <v>9788809912205</v>
      </c>
      <c r="G372" t="s">
        <v>170</v>
      </c>
      <c r="H372" t="s">
        <v>244</v>
      </c>
      <c r="I372" t="s">
        <v>29</v>
      </c>
      <c r="J372">
        <v>3</v>
      </c>
      <c r="K372" t="s">
        <v>172</v>
      </c>
      <c r="L372">
        <v>27.9</v>
      </c>
      <c r="N372" t="s">
        <v>33</v>
      </c>
      <c r="O372" t="s">
        <v>32</v>
      </c>
      <c r="P372" t="s">
        <v>33</v>
      </c>
    </row>
    <row r="373" spans="1:16">
      <c r="A373">
        <v>4</v>
      </c>
      <c r="B373" t="s">
        <v>126</v>
      </c>
      <c r="C373" t="s">
        <v>165</v>
      </c>
      <c r="D373" t="s">
        <v>113</v>
      </c>
      <c r="E373" t="s">
        <v>38</v>
      </c>
      <c r="F373" t="str">
        <f>"9780194038973"</f>
        <v>9780194038973</v>
      </c>
      <c r="G373" t="s">
        <v>39</v>
      </c>
      <c r="H373" t="s">
        <v>240</v>
      </c>
      <c r="I373" t="s">
        <v>241</v>
      </c>
      <c r="J373" t="s">
        <v>30</v>
      </c>
      <c r="K373" t="s">
        <v>41</v>
      </c>
      <c r="L373">
        <v>42.4</v>
      </c>
      <c r="N373" t="s">
        <v>33</v>
      </c>
      <c r="O373" t="s">
        <v>33</v>
      </c>
      <c r="P373" t="s">
        <v>33</v>
      </c>
    </row>
    <row r="374" spans="1:16">
      <c r="A374">
        <v>4</v>
      </c>
      <c r="B374" t="s">
        <v>126</v>
      </c>
      <c r="C374" t="s">
        <v>165</v>
      </c>
      <c r="D374" t="s">
        <v>113</v>
      </c>
      <c r="E374" t="s">
        <v>169</v>
      </c>
      <c r="F374" t="str">
        <f>"9788809912243"</f>
        <v>9788809912243</v>
      </c>
      <c r="G374" t="s">
        <v>170</v>
      </c>
      <c r="H374" t="s">
        <v>242</v>
      </c>
      <c r="I374" t="s">
        <v>29</v>
      </c>
      <c r="J374" t="s">
        <v>30</v>
      </c>
      <c r="K374" t="s">
        <v>172</v>
      </c>
      <c r="L374">
        <v>9.5</v>
      </c>
      <c r="N374" t="s">
        <v>33</v>
      </c>
      <c r="O374" t="s">
        <v>32</v>
      </c>
      <c r="P374" t="s">
        <v>33</v>
      </c>
    </row>
    <row r="375" spans="1:16">
      <c r="A375">
        <v>4</v>
      </c>
      <c r="B375" t="s">
        <v>126</v>
      </c>
      <c r="C375" t="s">
        <v>165</v>
      </c>
      <c r="D375" t="s">
        <v>113</v>
      </c>
      <c r="E375" t="s">
        <v>59</v>
      </c>
      <c r="F375" t="str">
        <f>"9788805030262"</f>
        <v>9788805030262</v>
      </c>
      <c r="G375" t="s">
        <v>191</v>
      </c>
      <c r="H375" t="s">
        <v>264</v>
      </c>
      <c r="I375" t="e">
        <f>+ LE PAROLE DELLA DIVINA COMMEDIA (DIZIONARIO ATTIVO)</f>
        <v>#NAME?</v>
      </c>
      <c r="J375" t="s">
        <v>30</v>
      </c>
      <c r="K375" t="s">
        <v>134</v>
      </c>
      <c r="L375">
        <v>30.1</v>
      </c>
      <c r="N375" t="s">
        <v>33</v>
      </c>
      <c r="O375" t="s">
        <v>33</v>
      </c>
      <c r="P375" t="s">
        <v>33</v>
      </c>
    </row>
    <row r="376" spans="1:16">
      <c r="A376">
        <v>4</v>
      </c>
      <c r="B376" t="s">
        <v>126</v>
      </c>
      <c r="C376" t="s">
        <v>165</v>
      </c>
      <c r="D376" t="s">
        <v>113</v>
      </c>
      <c r="E376" t="s">
        <v>74</v>
      </c>
      <c r="F376" t="str">
        <f>"9788808320858"</f>
        <v>9788808320858</v>
      </c>
      <c r="G376" t="s">
        <v>265</v>
      </c>
      <c r="H376" t="s">
        <v>266</v>
      </c>
      <c r="I376" t="s">
        <v>29</v>
      </c>
      <c r="J376" t="s">
        <v>30</v>
      </c>
      <c r="K376" t="s">
        <v>31</v>
      </c>
      <c r="L376">
        <v>21.6</v>
      </c>
      <c r="N376" t="s">
        <v>33</v>
      </c>
      <c r="O376" t="s">
        <v>33</v>
      </c>
      <c r="P376" t="s">
        <v>33</v>
      </c>
    </row>
    <row r="377" spans="1:16">
      <c r="A377">
        <v>4</v>
      </c>
      <c r="B377" t="s">
        <v>126</v>
      </c>
      <c r="C377" t="s">
        <v>165</v>
      </c>
      <c r="D377" t="s">
        <v>113</v>
      </c>
      <c r="E377" t="s">
        <v>116</v>
      </c>
      <c r="F377" t="str">
        <f>"9788839537485"</f>
        <v>9788839537485</v>
      </c>
      <c r="G377" t="s">
        <v>223</v>
      </c>
      <c r="H377" t="s">
        <v>263</v>
      </c>
      <c r="I377" t="s">
        <v>225</v>
      </c>
      <c r="J377">
        <v>2</v>
      </c>
      <c r="K377" t="s">
        <v>58</v>
      </c>
      <c r="L377">
        <v>31.3</v>
      </c>
      <c r="N377" t="s">
        <v>33</v>
      </c>
      <c r="O377" t="s">
        <v>32</v>
      </c>
      <c r="P377" t="s">
        <v>33</v>
      </c>
    </row>
    <row r="378" spans="1:16">
      <c r="A378">
        <v>4</v>
      </c>
      <c r="B378" t="s">
        <v>126</v>
      </c>
      <c r="C378" t="s">
        <v>165</v>
      </c>
      <c r="D378" t="s">
        <v>113</v>
      </c>
      <c r="E378" t="s">
        <v>169</v>
      </c>
      <c r="F378" t="str">
        <f>"9788809912199"</f>
        <v>9788809912199</v>
      </c>
      <c r="G378" t="s">
        <v>170</v>
      </c>
      <c r="H378" t="s">
        <v>196</v>
      </c>
      <c r="I378" t="s">
        <v>29</v>
      </c>
      <c r="J378">
        <v>2</v>
      </c>
      <c r="K378" t="s">
        <v>172</v>
      </c>
      <c r="L378">
        <v>26.5</v>
      </c>
      <c r="N378" t="s">
        <v>33</v>
      </c>
      <c r="O378" t="s">
        <v>33</v>
      </c>
      <c r="P378" t="s">
        <v>33</v>
      </c>
    </row>
    <row r="379" spans="1:16">
      <c r="A379">
        <v>4</v>
      </c>
      <c r="B379" t="s">
        <v>126</v>
      </c>
      <c r="C379" t="s">
        <v>165</v>
      </c>
      <c r="D379" t="s">
        <v>113</v>
      </c>
      <c r="E379" t="s">
        <v>116</v>
      </c>
      <c r="F379" t="str">
        <f>"9788869102417"</f>
        <v>9788869102417</v>
      </c>
      <c r="G379" t="s">
        <v>232</v>
      </c>
      <c r="H379" t="s">
        <v>233</v>
      </c>
      <c r="I379" t="s">
        <v>29</v>
      </c>
      <c r="J379">
        <v>2</v>
      </c>
      <c r="K379" t="s">
        <v>138</v>
      </c>
      <c r="L379">
        <v>26.5</v>
      </c>
      <c r="N379" t="s">
        <v>33</v>
      </c>
      <c r="O379" t="s">
        <v>33</v>
      </c>
      <c r="P379" t="s">
        <v>33</v>
      </c>
    </row>
    <row r="380" spans="1:16">
      <c r="A380">
        <v>4</v>
      </c>
      <c r="B380" t="s">
        <v>126</v>
      </c>
      <c r="C380" t="s">
        <v>165</v>
      </c>
      <c r="D380" t="s">
        <v>113</v>
      </c>
      <c r="E380" t="s">
        <v>181</v>
      </c>
      <c r="F380" t="str">
        <f>"9788839532022"</f>
        <v>9788839532022</v>
      </c>
      <c r="G380" t="s">
        <v>235</v>
      </c>
      <c r="H380" t="s">
        <v>236</v>
      </c>
      <c r="I380" t="s">
        <v>29</v>
      </c>
      <c r="J380">
        <v>2</v>
      </c>
      <c r="K380" t="s">
        <v>58</v>
      </c>
      <c r="L380">
        <v>52.9</v>
      </c>
      <c r="N380" t="s">
        <v>33</v>
      </c>
      <c r="O380" t="s">
        <v>32</v>
      </c>
      <c r="P380" t="s">
        <v>33</v>
      </c>
    </row>
    <row r="381" spans="1:16">
      <c r="A381">
        <v>4</v>
      </c>
      <c r="B381" t="s">
        <v>126</v>
      </c>
      <c r="C381" t="s">
        <v>165</v>
      </c>
      <c r="D381" t="s">
        <v>113</v>
      </c>
      <c r="E381" t="s">
        <v>38</v>
      </c>
      <c r="F381" t="str">
        <f>"9788808917034"</f>
        <v>9788808917034</v>
      </c>
      <c r="G381" t="s">
        <v>186</v>
      </c>
      <c r="H381" t="s">
        <v>187</v>
      </c>
      <c r="I381" t="s">
        <v>188</v>
      </c>
      <c r="J381" t="s">
        <v>30</v>
      </c>
      <c r="K381" t="s">
        <v>31</v>
      </c>
      <c r="L381">
        <v>31.3</v>
      </c>
      <c r="N381" t="s">
        <v>33</v>
      </c>
      <c r="O381" t="s">
        <v>33</v>
      </c>
      <c r="P381" t="s">
        <v>33</v>
      </c>
    </row>
    <row r="382" spans="1:16">
      <c r="A382">
        <v>4</v>
      </c>
      <c r="B382" t="s">
        <v>126</v>
      </c>
      <c r="C382" t="s">
        <v>165</v>
      </c>
      <c r="D382" t="s">
        <v>113</v>
      </c>
      <c r="E382" t="s">
        <v>42</v>
      </c>
      <c r="F382" t="str">
        <f>"9788839303486"</f>
        <v>9788839303486</v>
      </c>
      <c r="G382" t="s">
        <v>43</v>
      </c>
      <c r="H382" t="s">
        <v>44</v>
      </c>
      <c r="I382" t="s">
        <v>45</v>
      </c>
      <c r="J382" t="s">
        <v>30</v>
      </c>
      <c r="K382" t="s">
        <v>46</v>
      </c>
      <c r="L382">
        <v>19.25</v>
      </c>
      <c r="N382" t="s">
        <v>33</v>
      </c>
      <c r="O382" t="s">
        <v>33</v>
      </c>
      <c r="P382" t="s">
        <v>33</v>
      </c>
    </row>
    <row r="383" spans="1:16">
      <c r="A383">
        <v>4</v>
      </c>
      <c r="B383" t="s">
        <v>126</v>
      </c>
      <c r="C383" t="s">
        <v>165</v>
      </c>
      <c r="D383" t="s">
        <v>113</v>
      </c>
      <c r="E383" t="s">
        <v>169</v>
      </c>
      <c r="F383" t="str">
        <f>"9788809912212"</f>
        <v>9788809912212</v>
      </c>
      <c r="G383" t="s">
        <v>170</v>
      </c>
      <c r="H383" t="s">
        <v>243</v>
      </c>
      <c r="I383" t="s">
        <v>29</v>
      </c>
      <c r="J383">
        <v>4</v>
      </c>
      <c r="K383" t="s">
        <v>172</v>
      </c>
      <c r="L383">
        <v>25.9</v>
      </c>
      <c r="N383" t="s">
        <v>33</v>
      </c>
      <c r="O383" t="s">
        <v>32</v>
      </c>
      <c r="P383" t="s">
        <v>33</v>
      </c>
    </row>
    <row r="384" spans="1:16">
      <c r="A384">
        <v>4</v>
      </c>
      <c r="B384" t="s">
        <v>126</v>
      </c>
      <c r="C384" t="s">
        <v>165</v>
      </c>
      <c r="D384" t="s">
        <v>113</v>
      </c>
      <c r="E384" t="s">
        <v>62</v>
      </c>
      <c r="F384" t="str">
        <f>"9788863084955"</f>
        <v>9788863084955</v>
      </c>
      <c r="G384" t="s">
        <v>216</v>
      </c>
      <c r="H384" t="s">
        <v>217</v>
      </c>
      <c r="I384" t="s">
        <v>253</v>
      </c>
      <c r="J384">
        <v>2</v>
      </c>
      <c r="K384" t="s">
        <v>219</v>
      </c>
      <c r="L384">
        <v>38.1</v>
      </c>
      <c r="N384" t="s">
        <v>33</v>
      </c>
      <c r="O384" t="s">
        <v>32</v>
      </c>
      <c r="P384" t="s">
        <v>33</v>
      </c>
    </row>
    <row r="385" spans="1:16">
      <c r="A385">
        <v>4</v>
      </c>
      <c r="B385" t="s">
        <v>126</v>
      </c>
      <c r="C385" t="s">
        <v>165</v>
      </c>
      <c r="D385" t="s">
        <v>113</v>
      </c>
      <c r="E385" t="s">
        <v>229</v>
      </c>
      <c r="F385" t="str">
        <f>"9788824795180"</f>
        <v>9788824795180</v>
      </c>
      <c r="G385" t="s">
        <v>230</v>
      </c>
      <c r="H385" t="s">
        <v>229</v>
      </c>
      <c r="I385" t="s">
        <v>231</v>
      </c>
      <c r="J385" t="s">
        <v>30</v>
      </c>
      <c r="K385" t="s">
        <v>111</v>
      </c>
      <c r="L385">
        <v>25.3</v>
      </c>
      <c r="N385" t="s">
        <v>33</v>
      </c>
      <c r="O385" t="s">
        <v>33</v>
      </c>
      <c r="P385" t="s">
        <v>33</v>
      </c>
    </row>
    <row r="386" spans="1:16">
      <c r="A386">
        <v>4</v>
      </c>
      <c r="B386" t="s">
        <v>126</v>
      </c>
      <c r="C386" t="s">
        <v>165</v>
      </c>
      <c r="D386" t="s">
        <v>113</v>
      </c>
      <c r="E386" t="s">
        <v>210</v>
      </c>
      <c r="F386" t="str">
        <f>"9788824794923"</f>
        <v>9788824794923</v>
      </c>
      <c r="G386" t="s">
        <v>226</v>
      </c>
      <c r="H386" t="s">
        <v>227</v>
      </c>
      <c r="I386" t="s">
        <v>228</v>
      </c>
      <c r="J386" t="s">
        <v>30</v>
      </c>
      <c r="K386" t="s">
        <v>111</v>
      </c>
      <c r="L386">
        <v>39.700000000000003</v>
      </c>
      <c r="N386" t="s">
        <v>33</v>
      </c>
      <c r="O386" t="s">
        <v>33</v>
      </c>
      <c r="P386" t="s">
        <v>33</v>
      </c>
    </row>
    <row r="387" spans="1:16">
      <c r="A387">
        <v>4</v>
      </c>
      <c r="B387" t="s">
        <v>126</v>
      </c>
      <c r="C387" t="s">
        <v>165</v>
      </c>
      <c r="D387" t="s">
        <v>113</v>
      </c>
      <c r="E387" t="s">
        <v>34</v>
      </c>
      <c r="F387" t="str">
        <f>"9788808524973"</f>
        <v>9788808524973</v>
      </c>
      <c r="G387" t="s">
        <v>205</v>
      </c>
      <c r="H387" t="s">
        <v>206</v>
      </c>
      <c r="I387" t="s">
        <v>207</v>
      </c>
      <c r="J387">
        <v>1</v>
      </c>
      <c r="K387" t="s">
        <v>31</v>
      </c>
      <c r="L387">
        <v>38.9</v>
      </c>
      <c r="N387" t="s">
        <v>33</v>
      </c>
      <c r="O387" t="s">
        <v>33</v>
      </c>
      <c r="P387" t="s">
        <v>33</v>
      </c>
    </row>
    <row r="388" spans="1:16">
      <c r="A388">
        <v>4</v>
      </c>
      <c r="B388" t="s">
        <v>126</v>
      </c>
      <c r="C388" t="s">
        <v>165</v>
      </c>
      <c r="D388" t="s">
        <v>113</v>
      </c>
      <c r="E388" t="s">
        <v>174</v>
      </c>
      <c r="F388" t="str">
        <f>"9788857793252"</f>
        <v>9788857793252</v>
      </c>
      <c r="G388" t="s">
        <v>175</v>
      </c>
      <c r="H388" t="s">
        <v>245</v>
      </c>
      <c r="I388" t="s">
        <v>246</v>
      </c>
      <c r="J388">
        <v>2</v>
      </c>
      <c r="K388" t="s">
        <v>178</v>
      </c>
      <c r="L388">
        <v>35</v>
      </c>
      <c r="N388" t="s">
        <v>33</v>
      </c>
      <c r="O388" t="s">
        <v>32</v>
      </c>
      <c r="P388" t="s">
        <v>33</v>
      </c>
    </row>
    <row r="389" spans="1:16">
      <c r="A389">
        <v>4</v>
      </c>
      <c r="B389" t="s">
        <v>126</v>
      </c>
      <c r="C389" t="s">
        <v>165</v>
      </c>
      <c r="D389" t="s">
        <v>113</v>
      </c>
      <c r="E389" t="s">
        <v>70</v>
      </c>
      <c r="F389" t="str">
        <f>"9788808490056"</f>
        <v>9788808490056</v>
      </c>
      <c r="G389" t="s">
        <v>214</v>
      </c>
      <c r="H389" t="s">
        <v>255</v>
      </c>
      <c r="I389" t="s">
        <v>29</v>
      </c>
      <c r="J389">
        <v>2</v>
      </c>
      <c r="K389" t="s">
        <v>31</v>
      </c>
      <c r="L389">
        <v>30.2</v>
      </c>
      <c r="N389" t="s">
        <v>33</v>
      </c>
      <c r="O389" t="s">
        <v>32</v>
      </c>
      <c r="P389" t="s">
        <v>33</v>
      </c>
    </row>
    <row r="390" spans="1:16">
      <c r="A390">
        <v>5</v>
      </c>
      <c r="B390" t="s">
        <v>23</v>
      </c>
      <c r="C390" t="s">
        <v>165</v>
      </c>
      <c r="D390" t="s">
        <v>25</v>
      </c>
      <c r="E390" t="s">
        <v>70</v>
      </c>
      <c r="F390" t="str">
        <f>"9788849424089"</f>
        <v>9788849424089</v>
      </c>
      <c r="G390" t="s">
        <v>194</v>
      </c>
      <c r="H390" t="s">
        <v>267</v>
      </c>
      <c r="I390" t="s">
        <v>29</v>
      </c>
      <c r="J390">
        <v>3</v>
      </c>
      <c r="K390" t="s">
        <v>73</v>
      </c>
      <c r="L390">
        <v>35.950000000000003</v>
      </c>
      <c r="N390" t="s">
        <v>33</v>
      </c>
      <c r="O390" t="s">
        <v>32</v>
      </c>
      <c r="P390" t="s">
        <v>33</v>
      </c>
    </row>
    <row r="391" spans="1:16">
      <c r="A391">
        <v>5</v>
      </c>
      <c r="B391" t="s">
        <v>23</v>
      </c>
      <c r="C391" t="s">
        <v>165</v>
      </c>
      <c r="D391" t="s">
        <v>25</v>
      </c>
      <c r="E391" t="s">
        <v>42</v>
      </c>
      <c r="F391" t="str">
        <f>"9788839303486"</f>
        <v>9788839303486</v>
      </c>
      <c r="G391" t="s">
        <v>43</v>
      </c>
      <c r="H391" t="s">
        <v>44</v>
      </c>
      <c r="I391" t="s">
        <v>45</v>
      </c>
      <c r="J391" t="s">
        <v>30</v>
      </c>
      <c r="K391" t="s">
        <v>46</v>
      </c>
      <c r="L391">
        <v>19.25</v>
      </c>
      <c r="N391" t="s">
        <v>33</v>
      </c>
      <c r="O391" t="s">
        <v>33</v>
      </c>
      <c r="P391" t="s">
        <v>33</v>
      </c>
    </row>
    <row r="392" spans="1:16">
      <c r="A392">
        <v>5</v>
      </c>
      <c r="B392" t="s">
        <v>23</v>
      </c>
      <c r="C392" t="s">
        <v>165</v>
      </c>
      <c r="D392" t="s">
        <v>25</v>
      </c>
      <c r="E392" t="s">
        <v>26</v>
      </c>
      <c r="F392" t="str">
        <f>"9788808352729"</f>
        <v>9788808352729</v>
      </c>
      <c r="G392" t="s">
        <v>27</v>
      </c>
      <c r="H392" t="s">
        <v>128</v>
      </c>
      <c r="I392" t="s">
        <v>29</v>
      </c>
      <c r="J392" t="s">
        <v>30</v>
      </c>
      <c r="K392" t="s">
        <v>31</v>
      </c>
      <c r="L392">
        <v>11.3</v>
      </c>
      <c r="N392" t="s">
        <v>33</v>
      </c>
      <c r="O392" t="s">
        <v>32</v>
      </c>
      <c r="P392" t="s">
        <v>33</v>
      </c>
    </row>
    <row r="393" spans="1:16">
      <c r="A393">
        <v>5</v>
      </c>
      <c r="B393" t="s">
        <v>23</v>
      </c>
      <c r="C393" t="s">
        <v>165</v>
      </c>
      <c r="D393" t="s">
        <v>25</v>
      </c>
      <c r="E393" t="s">
        <v>38</v>
      </c>
      <c r="F393" t="str">
        <f>"9788808917034"</f>
        <v>9788808917034</v>
      </c>
      <c r="G393" t="s">
        <v>186</v>
      </c>
      <c r="H393" t="s">
        <v>187</v>
      </c>
      <c r="I393" t="s">
        <v>188</v>
      </c>
      <c r="J393" t="s">
        <v>30</v>
      </c>
      <c r="K393" t="s">
        <v>31</v>
      </c>
      <c r="L393">
        <v>31.3</v>
      </c>
      <c r="N393" t="s">
        <v>33</v>
      </c>
      <c r="O393" t="s">
        <v>33</v>
      </c>
      <c r="P393" t="s">
        <v>33</v>
      </c>
    </row>
    <row r="394" spans="1:16">
      <c r="A394">
        <v>5</v>
      </c>
      <c r="B394" t="s">
        <v>23</v>
      </c>
      <c r="C394" t="s">
        <v>165</v>
      </c>
      <c r="D394" t="s">
        <v>25</v>
      </c>
      <c r="E394" t="s">
        <v>38</v>
      </c>
      <c r="F394" t="str">
        <f>"9780194038973"</f>
        <v>9780194038973</v>
      </c>
      <c r="G394" t="s">
        <v>39</v>
      </c>
      <c r="H394" t="s">
        <v>240</v>
      </c>
      <c r="I394" t="s">
        <v>241</v>
      </c>
      <c r="J394" t="s">
        <v>30</v>
      </c>
      <c r="K394" t="s">
        <v>41</v>
      </c>
      <c r="L394">
        <v>42.4</v>
      </c>
      <c r="N394" t="s">
        <v>33</v>
      </c>
      <c r="O394" t="s">
        <v>33</v>
      </c>
      <c r="P394" t="s">
        <v>33</v>
      </c>
    </row>
    <row r="395" spans="1:16">
      <c r="A395">
        <v>5</v>
      </c>
      <c r="B395" t="s">
        <v>23</v>
      </c>
      <c r="C395" t="s">
        <v>165</v>
      </c>
      <c r="D395" t="s">
        <v>25</v>
      </c>
      <c r="E395" t="s">
        <v>38</v>
      </c>
      <c r="F395" t="str">
        <f>"9788862890885"</f>
        <v>9788862890885</v>
      </c>
      <c r="G395" t="s">
        <v>248</v>
      </c>
      <c r="H395" t="s">
        <v>249</v>
      </c>
      <c r="I395" t="s">
        <v>29</v>
      </c>
      <c r="J395" t="s">
        <v>30</v>
      </c>
      <c r="K395" t="s">
        <v>250</v>
      </c>
      <c r="L395">
        <v>32</v>
      </c>
      <c r="N395" t="s">
        <v>33</v>
      </c>
      <c r="O395" t="s">
        <v>33</v>
      </c>
      <c r="P395" t="s">
        <v>33</v>
      </c>
    </row>
    <row r="396" spans="1:16">
      <c r="A396">
        <v>5</v>
      </c>
      <c r="B396" t="s">
        <v>23</v>
      </c>
      <c r="C396" t="s">
        <v>165</v>
      </c>
      <c r="D396" t="s">
        <v>25</v>
      </c>
      <c r="E396" t="s">
        <v>169</v>
      </c>
      <c r="F396" t="str">
        <f>"9788809912236"</f>
        <v>9788809912236</v>
      </c>
      <c r="G396" t="s">
        <v>170</v>
      </c>
      <c r="H396" t="s">
        <v>268</v>
      </c>
      <c r="I396" t="s">
        <v>29</v>
      </c>
      <c r="J396">
        <v>6</v>
      </c>
      <c r="K396" t="s">
        <v>172</v>
      </c>
      <c r="L396">
        <v>32.5</v>
      </c>
      <c r="N396" t="s">
        <v>33</v>
      </c>
      <c r="O396" t="s">
        <v>32</v>
      </c>
      <c r="P396" t="s">
        <v>33</v>
      </c>
    </row>
    <row r="397" spans="1:16">
      <c r="A397">
        <v>5</v>
      </c>
      <c r="B397" t="s">
        <v>23</v>
      </c>
      <c r="C397" t="s">
        <v>165</v>
      </c>
      <c r="D397" t="s">
        <v>25</v>
      </c>
      <c r="E397" t="s">
        <v>169</v>
      </c>
      <c r="F397" t="str">
        <f>"9788809912229"</f>
        <v>9788809912229</v>
      </c>
      <c r="G397" t="s">
        <v>170</v>
      </c>
      <c r="H397" t="s">
        <v>269</v>
      </c>
      <c r="I397" t="s">
        <v>29</v>
      </c>
      <c r="J397">
        <v>5</v>
      </c>
      <c r="K397" t="s">
        <v>172</v>
      </c>
      <c r="L397">
        <v>31.2</v>
      </c>
      <c r="N397" t="s">
        <v>33</v>
      </c>
      <c r="O397" t="s">
        <v>32</v>
      </c>
      <c r="P397" t="s">
        <v>33</v>
      </c>
    </row>
    <row r="398" spans="1:16">
      <c r="A398">
        <v>5</v>
      </c>
      <c r="B398" t="s">
        <v>23</v>
      </c>
      <c r="C398" t="s">
        <v>165</v>
      </c>
      <c r="D398" t="s">
        <v>25</v>
      </c>
      <c r="E398" t="s">
        <v>169</v>
      </c>
      <c r="F398" t="str">
        <f>"9788809912243"</f>
        <v>9788809912243</v>
      </c>
      <c r="G398" t="s">
        <v>170</v>
      </c>
      <c r="H398" t="s">
        <v>242</v>
      </c>
      <c r="I398" t="s">
        <v>29</v>
      </c>
      <c r="J398" t="s">
        <v>30</v>
      </c>
      <c r="K398" t="s">
        <v>172</v>
      </c>
      <c r="L398">
        <v>9.5</v>
      </c>
      <c r="N398" t="s">
        <v>33</v>
      </c>
      <c r="O398" t="s">
        <v>33</v>
      </c>
      <c r="P398" t="s">
        <v>33</v>
      </c>
    </row>
    <row r="399" spans="1:16">
      <c r="A399">
        <v>5</v>
      </c>
      <c r="B399" t="s">
        <v>23</v>
      </c>
      <c r="C399" t="s">
        <v>165</v>
      </c>
      <c r="D399" t="s">
        <v>25</v>
      </c>
      <c r="E399" t="s">
        <v>59</v>
      </c>
      <c r="F399" t="str">
        <f>"9788805076321"</f>
        <v>9788805076321</v>
      </c>
      <c r="G399" t="s">
        <v>191</v>
      </c>
      <c r="H399" t="s">
        <v>192</v>
      </c>
      <c r="I399" t="s">
        <v>193</v>
      </c>
      <c r="J399" t="s">
        <v>30</v>
      </c>
      <c r="K399" t="s">
        <v>134</v>
      </c>
      <c r="L399">
        <v>32.700000000000003</v>
      </c>
      <c r="N399" t="s">
        <v>33</v>
      </c>
      <c r="O399" t="s">
        <v>33</v>
      </c>
      <c r="P399" t="s">
        <v>33</v>
      </c>
    </row>
    <row r="400" spans="1:16">
      <c r="A400">
        <v>5</v>
      </c>
      <c r="B400" t="s">
        <v>23</v>
      </c>
      <c r="C400" t="s">
        <v>165</v>
      </c>
      <c r="D400" t="s">
        <v>25</v>
      </c>
      <c r="E400" t="s">
        <v>34</v>
      </c>
      <c r="F400" t="str">
        <f>"9788891916969"</f>
        <v>9788891916969</v>
      </c>
      <c r="G400" t="s">
        <v>189</v>
      </c>
      <c r="H400" t="s">
        <v>270</v>
      </c>
      <c r="I400" t="s">
        <v>29</v>
      </c>
      <c r="J400">
        <v>3</v>
      </c>
      <c r="K400" t="s">
        <v>148</v>
      </c>
      <c r="L400">
        <v>38.1</v>
      </c>
      <c r="N400" t="s">
        <v>33</v>
      </c>
      <c r="O400" t="s">
        <v>32</v>
      </c>
      <c r="P400" t="s">
        <v>33</v>
      </c>
    </row>
    <row r="401" spans="1:16">
      <c r="A401">
        <v>5</v>
      </c>
      <c r="B401" t="s">
        <v>23</v>
      </c>
      <c r="C401" t="s">
        <v>165</v>
      </c>
      <c r="D401" t="s">
        <v>25</v>
      </c>
      <c r="E401" t="s">
        <v>149</v>
      </c>
      <c r="F401" t="str">
        <f>"9788893790789"</f>
        <v>9788893790789</v>
      </c>
      <c r="G401" t="s">
        <v>271</v>
      </c>
      <c r="H401" t="s">
        <v>272</v>
      </c>
      <c r="I401" t="s">
        <v>273</v>
      </c>
      <c r="J401" t="s">
        <v>30</v>
      </c>
      <c r="K401" t="s">
        <v>148</v>
      </c>
      <c r="L401">
        <v>27.6</v>
      </c>
      <c r="M401">
        <v>2022</v>
      </c>
      <c r="N401" t="s">
        <v>33</v>
      </c>
      <c r="O401" t="s">
        <v>32</v>
      </c>
      <c r="P401" t="s">
        <v>33</v>
      </c>
    </row>
    <row r="402" spans="1:16">
      <c r="A402">
        <v>5</v>
      </c>
      <c r="B402" t="s">
        <v>23</v>
      </c>
      <c r="C402" t="s">
        <v>165</v>
      </c>
      <c r="D402" t="s">
        <v>25</v>
      </c>
      <c r="E402" t="s">
        <v>51</v>
      </c>
      <c r="F402" t="str">
        <f>"9788839302809"</f>
        <v>9788839302809</v>
      </c>
      <c r="G402" t="s">
        <v>52</v>
      </c>
      <c r="H402" t="s">
        <v>53</v>
      </c>
      <c r="I402" t="s">
        <v>29</v>
      </c>
      <c r="J402" t="s">
        <v>30</v>
      </c>
      <c r="K402" t="s">
        <v>46</v>
      </c>
      <c r="L402">
        <v>23.15</v>
      </c>
      <c r="N402" t="s">
        <v>33</v>
      </c>
      <c r="O402" t="s">
        <v>33</v>
      </c>
      <c r="P402" t="s">
        <v>33</v>
      </c>
    </row>
    <row r="403" spans="1:16">
      <c r="A403">
        <v>5</v>
      </c>
      <c r="B403" t="s">
        <v>23</v>
      </c>
      <c r="C403" t="s">
        <v>165</v>
      </c>
      <c r="D403" t="s">
        <v>25</v>
      </c>
      <c r="E403" t="s">
        <v>174</v>
      </c>
      <c r="F403" t="str">
        <f>"9788808574015"</f>
        <v>9788808574015</v>
      </c>
      <c r="G403" t="s">
        <v>274</v>
      </c>
      <c r="H403" t="s">
        <v>275</v>
      </c>
      <c r="I403" t="s">
        <v>276</v>
      </c>
      <c r="J403">
        <v>3</v>
      </c>
      <c r="K403" t="s">
        <v>31</v>
      </c>
      <c r="L403">
        <v>41.1</v>
      </c>
      <c r="N403" t="s">
        <v>33</v>
      </c>
      <c r="O403" t="s">
        <v>32</v>
      </c>
      <c r="P403" t="s">
        <v>33</v>
      </c>
    </row>
    <row r="404" spans="1:16">
      <c r="A404">
        <v>5</v>
      </c>
      <c r="B404" t="s">
        <v>23</v>
      </c>
      <c r="C404" t="s">
        <v>165</v>
      </c>
      <c r="D404" t="s">
        <v>25</v>
      </c>
      <c r="E404" t="s">
        <v>237</v>
      </c>
      <c r="F404" t="str">
        <f>"9788808199812"</f>
        <v>9788808199812</v>
      </c>
      <c r="G404" t="s">
        <v>277</v>
      </c>
      <c r="H404" t="s">
        <v>278</v>
      </c>
      <c r="I404" t="s">
        <v>279</v>
      </c>
      <c r="J404" t="s">
        <v>30</v>
      </c>
      <c r="K404" t="s">
        <v>31</v>
      </c>
      <c r="L404">
        <v>19.600000000000001</v>
      </c>
      <c r="N404" t="s">
        <v>33</v>
      </c>
      <c r="O404" t="s">
        <v>32</v>
      </c>
      <c r="P404" t="s">
        <v>33</v>
      </c>
    </row>
    <row r="405" spans="1:16">
      <c r="A405">
        <v>5</v>
      </c>
      <c r="B405" t="s">
        <v>23</v>
      </c>
      <c r="C405" t="s">
        <v>165</v>
      </c>
      <c r="D405" t="s">
        <v>25</v>
      </c>
      <c r="E405" t="s">
        <v>181</v>
      </c>
      <c r="F405" t="str">
        <f>"9788839532039"</f>
        <v>9788839532039</v>
      </c>
      <c r="G405" t="s">
        <v>235</v>
      </c>
      <c r="H405" t="s">
        <v>280</v>
      </c>
      <c r="I405" t="s">
        <v>29</v>
      </c>
      <c r="J405">
        <v>3</v>
      </c>
      <c r="K405" t="s">
        <v>58</v>
      </c>
      <c r="L405">
        <v>52.5</v>
      </c>
      <c r="N405" t="s">
        <v>33</v>
      </c>
      <c r="O405" t="s">
        <v>32</v>
      </c>
      <c r="P405" t="s">
        <v>33</v>
      </c>
    </row>
    <row r="406" spans="1:16">
      <c r="A406">
        <v>5</v>
      </c>
      <c r="B406" t="s">
        <v>23</v>
      </c>
      <c r="C406" t="s">
        <v>165</v>
      </c>
      <c r="D406" t="s">
        <v>25</v>
      </c>
      <c r="E406" t="s">
        <v>129</v>
      </c>
      <c r="F406" t="str">
        <f>"9788808345035"</f>
        <v>9788808345035</v>
      </c>
      <c r="G406" t="s">
        <v>202</v>
      </c>
      <c r="H406" t="s">
        <v>203</v>
      </c>
      <c r="I406" t="s">
        <v>204</v>
      </c>
      <c r="J406" t="s">
        <v>30</v>
      </c>
      <c r="K406" t="s">
        <v>31</v>
      </c>
      <c r="L406">
        <v>30.5</v>
      </c>
      <c r="N406" t="s">
        <v>33</v>
      </c>
      <c r="O406" t="s">
        <v>33</v>
      </c>
      <c r="P406" t="s">
        <v>33</v>
      </c>
    </row>
    <row r="407" spans="1:16">
      <c r="A407">
        <v>5</v>
      </c>
      <c r="B407" t="s">
        <v>23</v>
      </c>
      <c r="C407" t="s">
        <v>165</v>
      </c>
      <c r="D407" t="s">
        <v>25</v>
      </c>
      <c r="E407" t="s">
        <v>47</v>
      </c>
      <c r="F407" t="str">
        <f>"9788805072972"</f>
        <v>9788805072972</v>
      </c>
      <c r="G407" t="s">
        <v>281</v>
      </c>
      <c r="H407" t="s">
        <v>282</v>
      </c>
      <c r="I407" t="s">
        <v>283</v>
      </c>
      <c r="J407" t="s">
        <v>30</v>
      </c>
      <c r="K407" t="s">
        <v>134</v>
      </c>
      <c r="L407">
        <v>8.3000000000000007</v>
      </c>
      <c r="N407" t="s">
        <v>33</v>
      </c>
      <c r="O407" t="s">
        <v>33</v>
      </c>
      <c r="P407" t="s">
        <v>153</v>
      </c>
    </row>
    <row r="408" spans="1:16">
      <c r="A408">
        <v>5</v>
      </c>
      <c r="B408" t="s">
        <v>23</v>
      </c>
      <c r="C408" t="s">
        <v>165</v>
      </c>
      <c r="D408" t="s">
        <v>25</v>
      </c>
      <c r="E408" t="s">
        <v>62</v>
      </c>
      <c r="F408" t="str">
        <f>"9788808206817"</f>
        <v>9788808206817</v>
      </c>
      <c r="G408" t="s">
        <v>63</v>
      </c>
      <c r="H408" t="s">
        <v>284</v>
      </c>
      <c r="I408" t="s">
        <v>285</v>
      </c>
      <c r="J408">
        <v>5</v>
      </c>
      <c r="K408" t="s">
        <v>31</v>
      </c>
      <c r="L408">
        <v>32.4</v>
      </c>
      <c r="N408" t="s">
        <v>33</v>
      </c>
      <c r="O408" t="s">
        <v>32</v>
      </c>
      <c r="P408" t="s">
        <v>33</v>
      </c>
    </row>
    <row r="409" spans="1:16">
      <c r="A409">
        <v>5</v>
      </c>
      <c r="B409" t="s">
        <v>90</v>
      </c>
      <c r="C409" t="s">
        <v>165</v>
      </c>
      <c r="D409" t="s">
        <v>25</v>
      </c>
      <c r="E409" t="s">
        <v>70</v>
      </c>
      <c r="F409" t="str">
        <f>"9788849424089"</f>
        <v>9788849424089</v>
      </c>
      <c r="G409" t="s">
        <v>194</v>
      </c>
      <c r="H409" t="s">
        <v>267</v>
      </c>
      <c r="I409" t="s">
        <v>29</v>
      </c>
      <c r="J409">
        <v>3</v>
      </c>
      <c r="K409" t="s">
        <v>73</v>
      </c>
      <c r="L409">
        <v>35.950000000000003</v>
      </c>
      <c r="N409" t="s">
        <v>33</v>
      </c>
      <c r="O409" t="s">
        <v>32</v>
      </c>
      <c r="P409" t="s">
        <v>33</v>
      </c>
    </row>
    <row r="410" spans="1:16">
      <c r="A410">
        <v>5</v>
      </c>
      <c r="B410" t="s">
        <v>90</v>
      </c>
      <c r="C410" t="s">
        <v>165</v>
      </c>
      <c r="D410" t="s">
        <v>25</v>
      </c>
      <c r="E410" t="s">
        <v>38</v>
      </c>
      <c r="F410" t="str">
        <f>"9788862890885"</f>
        <v>9788862890885</v>
      </c>
      <c r="G410" t="s">
        <v>248</v>
      </c>
      <c r="H410" t="s">
        <v>249</v>
      </c>
      <c r="I410" t="s">
        <v>29</v>
      </c>
      <c r="J410" t="s">
        <v>30</v>
      </c>
      <c r="K410" t="s">
        <v>250</v>
      </c>
      <c r="L410">
        <v>32</v>
      </c>
      <c r="N410" t="s">
        <v>33</v>
      </c>
      <c r="O410" t="s">
        <v>33</v>
      </c>
      <c r="P410" t="s">
        <v>33</v>
      </c>
    </row>
    <row r="411" spans="1:16">
      <c r="A411">
        <v>5</v>
      </c>
      <c r="B411" t="s">
        <v>90</v>
      </c>
      <c r="C411" t="s">
        <v>165</v>
      </c>
      <c r="D411" t="s">
        <v>25</v>
      </c>
      <c r="E411" t="s">
        <v>38</v>
      </c>
      <c r="F411" t="str">
        <f>"9780194038973"</f>
        <v>9780194038973</v>
      </c>
      <c r="G411" t="s">
        <v>39</v>
      </c>
      <c r="H411" t="s">
        <v>240</v>
      </c>
      <c r="I411" t="s">
        <v>241</v>
      </c>
      <c r="J411" t="s">
        <v>30</v>
      </c>
      <c r="K411" t="s">
        <v>41</v>
      </c>
      <c r="L411">
        <v>42.4</v>
      </c>
      <c r="N411" t="s">
        <v>33</v>
      </c>
      <c r="O411" t="s">
        <v>33</v>
      </c>
      <c r="P411" t="s">
        <v>33</v>
      </c>
    </row>
    <row r="412" spans="1:16">
      <c r="A412">
        <v>5</v>
      </c>
      <c r="B412" t="s">
        <v>90</v>
      </c>
      <c r="C412" t="s">
        <v>165</v>
      </c>
      <c r="D412" t="s">
        <v>25</v>
      </c>
      <c r="E412" t="s">
        <v>169</v>
      </c>
      <c r="F412" t="str">
        <f>"9788809912236"</f>
        <v>9788809912236</v>
      </c>
      <c r="G412" t="s">
        <v>170</v>
      </c>
      <c r="H412" t="s">
        <v>268</v>
      </c>
      <c r="I412" t="s">
        <v>29</v>
      </c>
      <c r="J412">
        <v>6</v>
      </c>
      <c r="K412" t="s">
        <v>172</v>
      </c>
      <c r="L412">
        <v>32.5</v>
      </c>
      <c r="N412" t="s">
        <v>33</v>
      </c>
      <c r="O412" t="s">
        <v>32</v>
      </c>
      <c r="P412" t="s">
        <v>33</v>
      </c>
    </row>
    <row r="413" spans="1:16">
      <c r="A413">
        <v>5</v>
      </c>
      <c r="B413" t="s">
        <v>90</v>
      </c>
      <c r="C413" t="s">
        <v>165</v>
      </c>
      <c r="D413" t="s">
        <v>25</v>
      </c>
      <c r="E413" t="s">
        <v>169</v>
      </c>
      <c r="F413" t="str">
        <f>"9788809912229"</f>
        <v>9788809912229</v>
      </c>
      <c r="G413" t="s">
        <v>170</v>
      </c>
      <c r="H413" t="s">
        <v>269</v>
      </c>
      <c r="I413" t="s">
        <v>29</v>
      </c>
      <c r="J413">
        <v>5</v>
      </c>
      <c r="K413" t="s">
        <v>172</v>
      </c>
      <c r="L413">
        <v>31.2</v>
      </c>
      <c r="N413" t="s">
        <v>33</v>
      </c>
      <c r="O413" t="s">
        <v>32</v>
      </c>
      <c r="P413" t="s">
        <v>33</v>
      </c>
    </row>
    <row r="414" spans="1:16">
      <c r="A414">
        <v>5</v>
      </c>
      <c r="B414" t="s">
        <v>90</v>
      </c>
      <c r="C414" t="s">
        <v>165</v>
      </c>
      <c r="D414" t="s">
        <v>25</v>
      </c>
      <c r="E414" t="s">
        <v>169</v>
      </c>
      <c r="F414" t="str">
        <f>"9788809912243"</f>
        <v>9788809912243</v>
      </c>
      <c r="G414" t="s">
        <v>170</v>
      </c>
      <c r="H414" t="s">
        <v>242</v>
      </c>
      <c r="I414" t="s">
        <v>29</v>
      </c>
      <c r="J414" t="s">
        <v>30</v>
      </c>
      <c r="K414" t="s">
        <v>172</v>
      </c>
      <c r="L414">
        <v>9.5</v>
      </c>
      <c r="N414" t="s">
        <v>33</v>
      </c>
      <c r="O414" t="s">
        <v>33</v>
      </c>
      <c r="P414" t="s">
        <v>33</v>
      </c>
    </row>
    <row r="415" spans="1:16">
      <c r="A415">
        <v>5</v>
      </c>
      <c r="B415" t="s">
        <v>90</v>
      </c>
      <c r="C415" t="s">
        <v>165</v>
      </c>
      <c r="D415" t="s">
        <v>25</v>
      </c>
      <c r="E415" t="s">
        <v>59</v>
      </c>
      <c r="F415" t="str">
        <f>"9788805076321"</f>
        <v>9788805076321</v>
      </c>
      <c r="G415" t="s">
        <v>191</v>
      </c>
      <c r="H415" t="s">
        <v>192</v>
      </c>
      <c r="I415" t="s">
        <v>193</v>
      </c>
      <c r="J415" t="s">
        <v>30</v>
      </c>
      <c r="K415" t="s">
        <v>134</v>
      </c>
      <c r="L415">
        <v>32.700000000000003</v>
      </c>
      <c r="N415" t="s">
        <v>33</v>
      </c>
      <c r="O415" t="s">
        <v>33</v>
      </c>
      <c r="P415" t="s">
        <v>33</v>
      </c>
    </row>
    <row r="416" spans="1:16">
      <c r="A416">
        <v>5</v>
      </c>
      <c r="B416" t="s">
        <v>90</v>
      </c>
      <c r="C416" t="s">
        <v>165</v>
      </c>
      <c r="D416" t="s">
        <v>25</v>
      </c>
      <c r="E416" t="s">
        <v>26</v>
      </c>
      <c r="F416" t="str">
        <f>"9788808352729"</f>
        <v>9788808352729</v>
      </c>
      <c r="G416" t="s">
        <v>27</v>
      </c>
      <c r="H416" t="s">
        <v>128</v>
      </c>
      <c r="I416" t="s">
        <v>29</v>
      </c>
      <c r="J416" t="s">
        <v>30</v>
      </c>
      <c r="K416" t="s">
        <v>31</v>
      </c>
      <c r="L416">
        <v>11.3</v>
      </c>
      <c r="N416" t="s">
        <v>33</v>
      </c>
      <c r="O416" t="s">
        <v>32</v>
      </c>
      <c r="P416" t="s">
        <v>33</v>
      </c>
    </row>
    <row r="417" spans="1:16">
      <c r="A417">
        <v>5</v>
      </c>
      <c r="B417" t="s">
        <v>90</v>
      </c>
      <c r="C417" t="s">
        <v>165</v>
      </c>
      <c r="D417" t="s">
        <v>25</v>
      </c>
      <c r="E417" t="s">
        <v>34</v>
      </c>
      <c r="F417" t="str">
        <f>"9788891916969"</f>
        <v>9788891916969</v>
      </c>
      <c r="G417" t="s">
        <v>189</v>
      </c>
      <c r="H417" t="s">
        <v>270</v>
      </c>
      <c r="I417" t="s">
        <v>29</v>
      </c>
      <c r="J417">
        <v>3</v>
      </c>
      <c r="K417" t="s">
        <v>148</v>
      </c>
      <c r="L417">
        <v>38.1</v>
      </c>
      <c r="N417" t="s">
        <v>33</v>
      </c>
      <c r="O417" t="s">
        <v>32</v>
      </c>
      <c r="P417" t="s">
        <v>33</v>
      </c>
    </row>
    <row r="418" spans="1:16">
      <c r="A418">
        <v>5</v>
      </c>
      <c r="B418" t="s">
        <v>90</v>
      </c>
      <c r="C418" t="s">
        <v>165</v>
      </c>
      <c r="D418" t="s">
        <v>25</v>
      </c>
      <c r="E418" t="s">
        <v>149</v>
      </c>
      <c r="F418" t="str">
        <f>"9788893790789"</f>
        <v>9788893790789</v>
      </c>
      <c r="G418" t="s">
        <v>271</v>
      </c>
      <c r="H418" t="s">
        <v>272</v>
      </c>
      <c r="I418" t="s">
        <v>273</v>
      </c>
      <c r="J418" t="s">
        <v>30</v>
      </c>
      <c r="K418" t="s">
        <v>148</v>
      </c>
      <c r="L418">
        <v>27.6</v>
      </c>
      <c r="M418">
        <v>2022</v>
      </c>
      <c r="N418" t="s">
        <v>33</v>
      </c>
      <c r="O418" t="s">
        <v>32</v>
      </c>
      <c r="P418" t="s">
        <v>33</v>
      </c>
    </row>
    <row r="419" spans="1:16">
      <c r="A419">
        <v>5</v>
      </c>
      <c r="B419" t="s">
        <v>90</v>
      </c>
      <c r="C419" t="s">
        <v>165</v>
      </c>
      <c r="D419" t="s">
        <v>25</v>
      </c>
      <c r="E419" t="s">
        <v>51</v>
      </c>
      <c r="F419" t="str">
        <f>"9788839302809"</f>
        <v>9788839302809</v>
      </c>
      <c r="G419" t="s">
        <v>52</v>
      </c>
      <c r="H419" t="s">
        <v>53</v>
      </c>
      <c r="I419" t="s">
        <v>29</v>
      </c>
      <c r="J419" t="s">
        <v>30</v>
      </c>
      <c r="K419" t="s">
        <v>46</v>
      </c>
      <c r="L419">
        <v>23.15</v>
      </c>
      <c r="N419" t="s">
        <v>33</v>
      </c>
      <c r="O419" t="s">
        <v>33</v>
      </c>
      <c r="P419" t="s">
        <v>33</v>
      </c>
    </row>
    <row r="420" spans="1:16">
      <c r="A420">
        <v>5</v>
      </c>
      <c r="B420" t="s">
        <v>90</v>
      </c>
      <c r="C420" t="s">
        <v>165</v>
      </c>
      <c r="D420" t="s">
        <v>25</v>
      </c>
      <c r="E420" t="s">
        <v>174</v>
      </c>
      <c r="F420" t="str">
        <f>"9788808574015"</f>
        <v>9788808574015</v>
      </c>
      <c r="G420" t="s">
        <v>274</v>
      </c>
      <c r="H420" t="s">
        <v>275</v>
      </c>
      <c r="I420" t="s">
        <v>276</v>
      </c>
      <c r="J420">
        <v>3</v>
      </c>
      <c r="K420" t="s">
        <v>31</v>
      </c>
      <c r="L420">
        <v>41.1</v>
      </c>
      <c r="N420" t="s">
        <v>33</v>
      </c>
      <c r="O420" t="s">
        <v>32</v>
      </c>
      <c r="P420" t="s">
        <v>33</v>
      </c>
    </row>
    <row r="421" spans="1:16">
      <c r="A421">
        <v>5</v>
      </c>
      <c r="B421" t="s">
        <v>90</v>
      </c>
      <c r="C421" t="s">
        <v>165</v>
      </c>
      <c r="D421" t="s">
        <v>25</v>
      </c>
      <c r="E421" t="s">
        <v>237</v>
      </c>
      <c r="F421" t="str">
        <f>"9788808199812"</f>
        <v>9788808199812</v>
      </c>
      <c r="G421" t="s">
        <v>277</v>
      </c>
      <c r="H421" t="s">
        <v>278</v>
      </c>
      <c r="I421" t="s">
        <v>279</v>
      </c>
      <c r="J421" t="s">
        <v>30</v>
      </c>
      <c r="K421" t="s">
        <v>31</v>
      </c>
      <c r="L421">
        <v>19.600000000000001</v>
      </c>
      <c r="N421" t="s">
        <v>33</v>
      </c>
      <c r="O421" t="s">
        <v>32</v>
      </c>
      <c r="P421" t="s">
        <v>33</v>
      </c>
    </row>
    <row r="422" spans="1:16">
      <c r="A422">
        <v>5</v>
      </c>
      <c r="B422" t="s">
        <v>90</v>
      </c>
      <c r="C422" t="s">
        <v>165</v>
      </c>
      <c r="D422" t="s">
        <v>25</v>
      </c>
      <c r="E422" t="s">
        <v>181</v>
      </c>
      <c r="F422" t="str">
        <f>"9788839532039"</f>
        <v>9788839532039</v>
      </c>
      <c r="G422" t="s">
        <v>235</v>
      </c>
      <c r="H422" t="s">
        <v>280</v>
      </c>
      <c r="I422" t="s">
        <v>29</v>
      </c>
      <c r="J422">
        <v>3</v>
      </c>
      <c r="K422" t="s">
        <v>58</v>
      </c>
      <c r="L422">
        <v>52.5</v>
      </c>
      <c r="N422" t="s">
        <v>33</v>
      </c>
      <c r="O422" t="s">
        <v>32</v>
      </c>
      <c r="P422" t="s">
        <v>33</v>
      </c>
    </row>
    <row r="423" spans="1:16">
      <c r="A423">
        <v>5</v>
      </c>
      <c r="B423" t="s">
        <v>90</v>
      </c>
      <c r="C423" t="s">
        <v>165</v>
      </c>
      <c r="D423" t="s">
        <v>25</v>
      </c>
      <c r="E423" t="s">
        <v>129</v>
      </c>
      <c r="F423" t="str">
        <f>"9788808345035"</f>
        <v>9788808345035</v>
      </c>
      <c r="G423" t="s">
        <v>202</v>
      </c>
      <c r="H423" t="s">
        <v>203</v>
      </c>
      <c r="I423" t="s">
        <v>204</v>
      </c>
      <c r="J423" t="s">
        <v>30</v>
      </c>
      <c r="K423" t="s">
        <v>31</v>
      </c>
      <c r="L423">
        <v>30.5</v>
      </c>
      <c r="N423" t="s">
        <v>33</v>
      </c>
      <c r="O423" t="s">
        <v>33</v>
      </c>
      <c r="P423" t="s">
        <v>33</v>
      </c>
    </row>
    <row r="424" spans="1:16">
      <c r="A424">
        <v>5</v>
      </c>
      <c r="B424" t="s">
        <v>90</v>
      </c>
      <c r="C424" t="s">
        <v>165</v>
      </c>
      <c r="D424" t="s">
        <v>25</v>
      </c>
      <c r="E424" t="s">
        <v>47</v>
      </c>
      <c r="F424" t="str">
        <f>"9788805072972"</f>
        <v>9788805072972</v>
      </c>
      <c r="G424" t="s">
        <v>281</v>
      </c>
      <c r="H424" t="s">
        <v>282</v>
      </c>
      <c r="I424" t="s">
        <v>283</v>
      </c>
      <c r="J424" t="s">
        <v>30</v>
      </c>
      <c r="K424" t="s">
        <v>134</v>
      </c>
      <c r="L424">
        <v>8.3000000000000007</v>
      </c>
      <c r="N424" t="s">
        <v>33</v>
      </c>
      <c r="O424" t="s">
        <v>33</v>
      </c>
      <c r="P424" t="s">
        <v>153</v>
      </c>
    </row>
    <row r="425" spans="1:16">
      <c r="A425">
        <v>5</v>
      </c>
      <c r="B425" t="s">
        <v>90</v>
      </c>
      <c r="C425" t="s">
        <v>165</v>
      </c>
      <c r="D425" t="s">
        <v>25</v>
      </c>
      <c r="E425" t="s">
        <v>62</v>
      </c>
      <c r="F425" t="str">
        <f>"9788808206817"</f>
        <v>9788808206817</v>
      </c>
      <c r="G425" t="s">
        <v>63</v>
      </c>
      <c r="H425" t="s">
        <v>284</v>
      </c>
      <c r="I425" t="s">
        <v>285</v>
      </c>
      <c r="J425">
        <v>5</v>
      </c>
      <c r="K425" t="s">
        <v>31</v>
      </c>
      <c r="L425">
        <v>32.4</v>
      </c>
      <c r="N425" t="s">
        <v>33</v>
      </c>
      <c r="O425" t="s">
        <v>32</v>
      </c>
      <c r="P425" t="s">
        <v>33</v>
      </c>
    </row>
    <row r="426" spans="1:16">
      <c r="A426">
        <v>5</v>
      </c>
      <c r="B426" t="s">
        <v>90</v>
      </c>
      <c r="C426" t="s">
        <v>165</v>
      </c>
      <c r="D426" t="s">
        <v>25</v>
      </c>
      <c r="E426" t="s">
        <v>42</v>
      </c>
      <c r="F426" t="str">
        <f>"9788839303486"</f>
        <v>9788839303486</v>
      </c>
      <c r="G426" t="s">
        <v>43</v>
      </c>
      <c r="H426" t="s">
        <v>44</v>
      </c>
      <c r="I426" t="s">
        <v>45</v>
      </c>
      <c r="J426" t="s">
        <v>30</v>
      </c>
      <c r="K426" t="s">
        <v>46</v>
      </c>
      <c r="L426">
        <v>19.25</v>
      </c>
      <c r="N426" t="s">
        <v>33</v>
      </c>
      <c r="O426" t="s">
        <v>33</v>
      </c>
      <c r="P426" t="s">
        <v>33</v>
      </c>
    </row>
    <row r="427" spans="1:16">
      <c r="A427">
        <v>5</v>
      </c>
      <c r="B427" t="s">
        <v>90</v>
      </c>
      <c r="C427" t="s">
        <v>165</v>
      </c>
      <c r="D427" t="s">
        <v>25</v>
      </c>
      <c r="E427" t="s">
        <v>38</v>
      </c>
      <c r="F427" t="str">
        <f>"9788808917034"</f>
        <v>9788808917034</v>
      </c>
      <c r="G427" t="s">
        <v>186</v>
      </c>
      <c r="H427" t="s">
        <v>187</v>
      </c>
      <c r="I427" t="s">
        <v>188</v>
      </c>
      <c r="J427" t="s">
        <v>30</v>
      </c>
      <c r="K427" t="s">
        <v>31</v>
      </c>
      <c r="L427">
        <v>31.3</v>
      </c>
      <c r="N427" t="s">
        <v>33</v>
      </c>
      <c r="O427" t="s">
        <v>33</v>
      </c>
      <c r="P427" t="s">
        <v>33</v>
      </c>
    </row>
    <row r="428" spans="1:16">
      <c r="A428">
        <v>5</v>
      </c>
      <c r="B428" t="s">
        <v>91</v>
      </c>
      <c r="C428" t="s">
        <v>165</v>
      </c>
      <c r="D428" t="s">
        <v>92</v>
      </c>
      <c r="E428" t="s">
        <v>62</v>
      </c>
      <c r="F428" t="str">
        <f>"9788863084993"</f>
        <v>9788863084993</v>
      </c>
      <c r="G428" t="s">
        <v>216</v>
      </c>
      <c r="H428" t="s">
        <v>217</v>
      </c>
      <c r="I428" t="s">
        <v>286</v>
      </c>
      <c r="J428">
        <v>3</v>
      </c>
      <c r="K428" t="s">
        <v>219</v>
      </c>
      <c r="L428">
        <v>38.1</v>
      </c>
      <c r="N428" t="s">
        <v>33</v>
      </c>
      <c r="O428" t="s">
        <v>32</v>
      </c>
      <c r="P428" t="s">
        <v>33</v>
      </c>
    </row>
    <row r="429" spans="1:16">
      <c r="A429">
        <v>5</v>
      </c>
      <c r="B429" t="s">
        <v>91</v>
      </c>
      <c r="C429" t="s">
        <v>165</v>
      </c>
      <c r="D429" t="s">
        <v>92</v>
      </c>
      <c r="E429" t="s">
        <v>38</v>
      </c>
      <c r="F429" t="str">
        <f>"9780194038973"</f>
        <v>9780194038973</v>
      </c>
      <c r="G429" t="s">
        <v>39</v>
      </c>
      <c r="H429" t="s">
        <v>240</v>
      </c>
      <c r="I429" t="s">
        <v>241</v>
      </c>
      <c r="J429" t="s">
        <v>30</v>
      </c>
      <c r="K429" t="s">
        <v>41</v>
      </c>
      <c r="L429">
        <v>42.4</v>
      </c>
      <c r="N429" t="s">
        <v>33</v>
      </c>
      <c r="O429" t="s">
        <v>33</v>
      </c>
      <c r="P429" t="s">
        <v>33</v>
      </c>
    </row>
    <row r="430" spans="1:16">
      <c r="A430">
        <v>5</v>
      </c>
      <c r="B430" t="s">
        <v>91</v>
      </c>
      <c r="C430" t="s">
        <v>165</v>
      </c>
      <c r="D430" t="s">
        <v>92</v>
      </c>
      <c r="E430" t="s">
        <v>181</v>
      </c>
      <c r="F430" t="str">
        <f>"9788839532039"</f>
        <v>9788839532039</v>
      </c>
      <c r="G430" t="s">
        <v>235</v>
      </c>
      <c r="H430" t="s">
        <v>280</v>
      </c>
      <c r="I430" t="s">
        <v>29</v>
      </c>
      <c r="J430">
        <v>3</v>
      </c>
      <c r="K430" t="s">
        <v>58</v>
      </c>
      <c r="L430">
        <v>52.5</v>
      </c>
      <c r="N430" t="s">
        <v>33</v>
      </c>
      <c r="O430" t="s">
        <v>32</v>
      </c>
      <c r="P430" t="s">
        <v>33</v>
      </c>
    </row>
    <row r="431" spans="1:16">
      <c r="A431">
        <v>5</v>
      </c>
      <c r="B431" t="s">
        <v>91</v>
      </c>
      <c r="C431" t="s">
        <v>165</v>
      </c>
      <c r="D431" t="s">
        <v>92</v>
      </c>
      <c r="E431" t="s">
        <v>103</v>
      </c>
      <c r="F431" t="str">
        <f>"9788841642122"</f>
        <v>9788841642122</v>
      </c>
      <c r="G431" t="s">
        <v>259</v>
      </c>
      <c r="H431" t="s">
        <v>260</v>
      </c>
      <c r="I431" t="s">
        <v>261</v>
      </c>
      <c r="J431" t="s">
        <v>30</v>
      </c>
      <c r="K431" t="s">
        <v>262</v>
      </c>
      <c r="L431">
        <v>31.9</v>
      </c>
      <c r="N431" t="s">
        <v>33</v>
      </c>
      <c r="O431" t="s">
        <v>33</v>
      </c>
      <c r="P431" t="s">
        <v>33</v>
      </c>
    </row>
    <row r="432" spans="1:16">
      <c r="A432">
        <v>5</v>
      </c>
      <c r="B432" t="s">
        <v>91</v>
      </c>
      <c r="C432" t="s">
        <v>165</v>
      </c>
      <c r="D432" t="s">
        <v>92</v>
      </c>
      <c r="E432" t="s">
        <v>210</v>
      </c>
      <c r="F432" t="str">
        <f>"9788808942661"</f>
        <v>9788808942661</v>
      </c>
      <c r="G432" t="s">
        <v>256</v>
      </c>
      <c r="H432" t="s">
        <v>257</v>
      </c>
      <c r="I432" t="s">
        <v>258</v>
      </c>
      <c r="J432" t="s">
        <v>30</v>
      </c>
      <c r="K432" t="s">
        <v>31</v>
      </c>
      <c r="L432">
        <v>38.9</v>
      </c>
      <c r="N432" t="s">
        <v>33</v>
      </c>
      <c r="O432" t="s">
        <v>33</v>
      </c>
      <c r="P432" t="s">
        <v>33</v>
      </c>
    </row>
    <row r="433" spans="1:16">
      <c r="A433">
        <v>5</v>
      </c>
      <c r="B433" t="s">
        <v>91</v>
      </c>
      <c r="C433" t="s">
        <v>165</v>
      </c>
      <c r="D433" t="s">
        <v>92</v>
      </c>
      <c r="E433" t="s">
        <v>70</v>
      </c>
      <c r="F433" t="str">
        <f>"9788808451880"</f>
        <v>9788808451880</v>
      </c>
      <c r="G433" t="s">
        <v>214</v>
      </c>
      <c r="H433" t="s">
        <v>287</v>
      </c>
      <c r="I433" t="s">
        <v>29</v>
      </c>
      <c r="J433">
        <v>3</v>
      </c>
      <c r="K433" t="s">
        <v>31</v>
      </c>
      <c r="L433">
        <v>30.7</v>
      </c>
      <c r="N433" t="s">
        <v>33</v>
      </c>
      <c r="O433" t="s">
        <v>32</v>
      </c>
      <c r="P433" t="s">
        <v>33</v>
      </c>
    </row>
    <row r="434" spans="1:16">
      <c r="A434">
        <v>5</v>
      </c>
      <c r="B434" t="s">
        <v>91</v>
      </c>
      <c r="C434" t="s">
        <v>165</v>
      </c>
      <c r="D434" t="s">
        <v>92</v>
      </c>
      <c r="E434" t="s">
        <v>42</v>
      </c>
      <c r="F434" t="str">
        <f>"9788839303486"</f>
        <v>9788839303486</v>
      </c>
      <c r="G434" t="s">
        <v>43</v>
      </c>
      <c r="H434" t="s">
        <v>44</v>
      </c>
      <c r="I434" t="s">
        <v>45</v>
      </c>
      <c r="J434" t="s">
        <v>30</v>
      </c>
      <c r="K434" t="s">
        <v>46</v>
      </c>
      <c r="L434">
        <v>19.25</v>
      </c>
      <c r="N434" t="s">
        <v>33</v>
      </c>
      <c r="O434" t="s">
        <v>33</v>
      </c>
      <c r="P434" t="s">
        <v>33</v>
      </c>
    </row>
    <row r="435" spans="1:16">
      <c r="A435">
        <v>5</v>
      </c>
      <c r="B435" t="s">
        <v>91</v>
      </c>
      <c r="C435" t="s">
        <v>165</v>
      </c>
      <c r="D435" t="s">
        <v>92</v>
      </c>
      <c r="E435" t="s">
        <v>98</v>
      </c>
      <c r="F435" t="str">
        <f>"9788808728913"</f>
        <v>9788808728913</v>
      </c>
      <c r="G435" t="s">
        <v>208</v>
      </c>
      <c r="H435" t="s">
        <v>288</v>
      </c>
      <c r="I435" t="s">
        <v>29</v>
      </c>
      <c r="J435">
        <v>3</v>
      </c>
      <c r="K435" t="s">
        <v>31</v>
      </c>
      <c r="L435">
        <v>25.8</v>
      </c>
      <c r="M435">
        <v>2022</v>
      </c>
      <c r="N435" t="s">
        <v>33</v>
      </c>
      <c r="O435" t="s">
        <v>32</v>
      </c>
      <c r="P435" t="s">
        <v>33</v>
      </c>
    </row>
    <row r="436" spans="1:16">
      <c r="A436">
        <v>5</v>
      </c>
      <c r="B436" t="s">
        <v>91</v>
      </c>
      <c r="C436" t="s">
        <v>165</v>
      </c>
      <c r="D436" t="s">
        <v>92</v>
      </c>
      <c r="E436" t="s">
        <v>51</v>
      </c>
      <c r="F436" t="str">
        <f>"9788839302809"</f>
        <v>9788839302809</v>
      </c>
      <c r="G436" t="s">
        <v>52</v>
      </c>
      <c r="H436" t="s">
        <v>53</v>
      </c>
      <c r="I436" t="s">
        <v>29</v>
      </c>
      <c r="J436" t="s">
        <v>30</v>
      </c>
      <c r="K436" t="s">
        <v>46</v>
      </c>
      <c r="L436">
        <v>23.15</v>
      </c>
      <c r="N436" t="s">
        <v>33</v>
      </c>
      <c r="O436" t="s">
        <v>33</v>
      </c>
      <c r="P436" t="s">
        <v>33</v>
      </c>
    </row>
    <row r="437" spans="1:16">
      <c r="A437">
        <v>5</v>
      </c>
      <c r="B437" t="s">
        <v>91</v>
      </c>
      <c r="C437" t="s">
        <v>165</v>
      </c>
      <c r="D437" t="s">
        <v>92</v>
      </c>
      <c r="E437" t="s">
        <v>174</v>
      </c>
      <c r="F437" t="str">
        <f>"9788808574015"</f>
        <v>9788808574015</v>
      </c>
      <c r="G437" t="s">
        <v>274</v>
      </c>
      <c r="H437" t="s">
        <v>275</v>
      </c>
      <c r="I437" t="s">
        <v>276</v>
      </c>
      <c r="J437">
        <v>3</v>
      </c>
      <c r="K437" t="s">
        <v>31</v>
      </c>
      <c r="L437">
        <v>41.1</v>
      </c>
      <c r="N437" t="s">
        <v>33</v>
      </c>
      <c r="O437" t="s">
        <v>32</v>
      </c>
      <c r="P437" t="s">
        <v>33</v>
      </c>
    </row>
    <row r="438" spans="1:16">
      <c r="A438">
        <v>5</v>
      </c>
      <c r="B438" t="s">
        <v>91</v>
      </c>
      <c r="C438" t="s">
        <v>165</v>
      </c>
      <c r="D438" t="s">
        <v>92</v>
      </c>
      <c r="E438" t="s">
        <v>38</v>
      </c>
      <c r="F438" t="str">
        <f>"9788862890885"</f>
        <v>9788862890885</v>
      </c>
      <c r="G438" t="s">
        <v>248</v>
      </c>
      <c r="H438" t="s">
        <v>249</v>
      </c>
      <c r="I438" t="s">
        <v>29</v>
      </c>
      <c r="J438" t="s">
        <v>30</v>
      </c>
      <c r="K438" t="s">
        <v>250</v>
      </c>
      <c r="L438">
        <v>32</v>
      </c>
      <c r="N438" t="s">
        <v>33</v>
      </c>
      <c r="O438" t="s">
        <v>33</v>
      </c>
      <c r="P438" t="s">
        <v>33</v>
      </c>
    </row>
    <row r="439" spans="1:16">
      <c r="A439">
        <v>5</v>
      </c>
      <c r="B439" t="s">
        <v>91</v>
      </c>
      <c r="C439" t="s">
        <v>165</v>
      </c>
      <c r="D439" t="s">
        <v>92</v>
      </c>
      <c r="E439" t="s">
        <v>34</v>
      </c>
      <c r="F439" t="str">
        <f>"9788808637024"</f>
        <v>9788808637024</v>
      </c>
      <c r="G439" t="s">
        <v>289</v>
      </c>
      <c r="H439" t="s">
        <v>290</v>
      </c>
      <c r="I439" t="s">
        <v>29</v>
      </c>
      <c r="J439" t="s">
        <v>30</v>
      </c>
      <c r="K439" t="s">
        <v>31</v>
      </c>
      <c r="L439">
        <v>41.2</v>
      </c>
      <c r="N439" t="s">
        <v>33</v>
      </c>
      <c r="O439" t="s">
        <v>33</v>
      </c>
      <c r="P439" t="s">
        <v>33</v>
      </c>
    </row>
    <row r="440" spans="1:16">
      <c r="A440">
        <v>5</v>
      </c>
      <c r="B440" t="s">
        <v>91</v>
      </c>
      <c r="C440" t="s">
        <v>165</v>
      </c>
      <c r="D440" t="s">
        <v>92</v>
      </c>
      <c r="E440" t="s">
        <v>59</v>
      </c>
      <c r="F440" t="str">
        <f>"9788805076321"</f>
        <v>9788805076321</v>
      </c>
      <c r="G440" t="s">
        <v>191</v>
      </c>
      <c r="H440" t="s">
        <v>192</v>
      </c>
      <c r="I440" t="s">
        <v>193</v>
      </c>
      <c r="J440" t="s">
        <v>30</v>
      </c>
      <c r="K440" t="s">
        <v>134</v>
      </c>
      <c r="L440">
        <v>32.700000000000003</v>
      </c>
      <c r="N440" t="s">
        <v>33</v>
      </c>
      <c r="O440" t="s">
        <v>33</v>
      </c>
      <c r="P440" t="s">
        <v>33</v>
      </c>
    </row>
    <row r="441" spans="1:16">
      <c r="A441">
        <v>5</v>
      </c>
      <c r="B441" t="s">
        <v>91</v>
      </c>
      <c r="C441" t="s">
        <v>165</v>
      </c>
      <c r="D441" t="s">
        <v>92</v>
      </c>
      <c r="E441" t="s">
        <v>169</v>
      </c>
      <c r="F441" t="str">
        <f>"9788809912243"</f>
        <v>9788809912243</v>
      </c>
      <c r="G441" t="s">
        <v>170</v>
      </c>
      <c r="H441" t="s">
        <v>242</v>
      </c>
      <c r="I441" t="s">
        <v>29</v>
      </c>
      <c r="J441" t="s">
        <v>30</v>
      </c>
      <c r="K441" t="s">
        <v>172</v>
      </c>
      <c r="L441">
        <v>9.5</v>
      </c>
      <c r="N441" t="s">
        <v>33</v>
      </c>
      <c r="O441" t="s">
        <v>33</v>
      </c>
      <c r="P441" t="s">
        <v>33</v>
      </c>
    </row>
    <row r="442" spans="1:16">
      <c r="A442">
        <v>5</v>
      </c>
      <c r="B442" t="s">
        <v>91</v>
      </c>
      <c r="C442" t="s">
        <v>165</v>
      </c>
      <c r="D442" t="s">
        <v>92</v>
      </c>
      <c r="E442" t="s">
        <v>169</v>
      </c>
      <c r="F442" t="str">
        <f>"9788809912229"</f>
        <v>9788809912229</v>
      </c>
      <c r="G442" t="s">
        <v>170</v>
      </c>
      <c r="H442" t="s">
        <v>269</v>
      </c>
      <c r="I442" t="s">
        <v>29</v>
      </c>
      <c r="J442">
        <v>5</v>
      </c>
      <c r="K442" t="s">
        <v>172</v>
      </c>
      <c r="L442">
        <v>31.2</v>
      </c>
      <c r="N442" t="s">
        <v>33</v>
      </c>
      <c r="O442" t="s">
        <v>32</v>
      </c>
      <c r="P442" t="s">
        <v>33</v>
      </c>
    </row>
    <row r="443" spans="1:16">
      <c r="A443">
        <v>5</v>
      </c>
      <c r="B443" t="s">
        <v>91</v>
      </c>
      <c r="C443" t="s">
        <v>165</v>
      </c>
      <c r="D443" t="s">
        <v>92</v>
      </c>
      <c r="E443" t="s">
        <v>169</v>
      </c>
      <c r="F443" t="str">
        <f>"9788809912236"</f>
        <v>9788809912236</v>
      </c>
      <c r="G443" t="s">
        <v>170</v>
      </c>
      <c r="H443" t="s">
        <v>268</v>
      </c>
      <c r="I443" t="s">
        <v>29</v>
      </c>
      <c r="J443">
        <v>6</v>
      </c>
      <c r="K443" t="s">
        <v>172</v>
      </c>
      <c r="L443">
        <v>32.5</v>
      </c>
      <c r="N443" t="s">
        <v>33</v>
      </c>
      <c r="O443" t="s">
        <v>32</v>
      </c>
      <c r="P443" t="s">
        <v>33</v>
      </c>
    </row>
    <row r="444" spans="1:16">
      <c r="A444">
        <v>5</v>
      </c>
      <c r="B444" t="s">
        <v>91</v>
      </c>
      <c r="C444" t="s">
        <v>165</v>
      </c>
      <c r="D444" t="s">
        <v>92</v>
      </c>
      <c r="E444" t="s">
        <v>38</v>
      </c>
      <c r="F444" t="str">
        <f>"9788808917034"</f>
        <v>9788808917034</v>
      </c>
      <c r="G444" t="s">
        <v>186</v>
      </c>
      <c r="H444" t="s">
        <v>187</v>
      </c>
      <c r="I444" t="s">
        <v>188</v>
      </c>
      <c r="J444" t="s">
        <v>30</v>
      </c>
      <c r="K444" t="s">
        <v>31</v>
      </c>
      <c r="L444">
        <v>31.3</v>
      </c>
      <c r="N444" t="s">
        <v>33</v>
      </c>
      <c r="O444" t="s">
        <v>33</v>
      </c>
      <c r="P444" t="s">
        <v>33</v>
      </c>
    </row>
    <row r="445" spans="1:16">
      <c r="A445">
        <v>5</v>
      </c>
      <c r="B445" t="s">
        <v>126</v>
      </c>
      <c r="C445" t="s">
        <v>165</v>
      </c>
      <c r="D445" t="s">
        <v>113</v>
      </c>
      <c r="E445" t="s">
        <v>59</v>
      </c>
      <c r="F445" t="str">
        <f>"9788805076321"</f>
        <v>9788805076321</v>
      </c>
      <c r="G445" t="s">
        <v>191</v>
      </c>
      <c r="H445" t="s">
        <v>192</v>
      </c>
      <c r="I445" t="s">
        <v>193</v>
      </c>
      <c r="J445" t="s">
        <v>30</v>
      </c>
      <c r="K445" t="s">
        <v>134</v>
      </c>
      <c r="L445">
        <v>32.700000000000003</v>
      </c>
      <c r="N445" t="s">
        <v>33</v>
      </c>
      <c r="O445" t="s">
        <v>33</v>
      </c>
      <c r="P445" t="s">
        <v>33</v>
      </c>
    </row>
    <row r="446" spans="1:16">
      <c r="A446">
        <v>5</v>
      </c>
      <c r="B446" t="s">
        <v>126</v>
      </c>
      <c r="C446" t="s">
        <v>165</v>
      </c>
      <c r="D446" t="s">
        <v>113</v>
      </c>
      <c r="E446" t="s">
        <v>38</v>
      </c>
      <c r="F446" t="str">
        <f>"9788862890885"</f>
        <v>9788862890885</v>
      </c>
      <c r="G446" t="s">
        <v>248</v>
      </c>
      <c r="H446" t="s">
        <v>249</v>
      </c>
      <c r="I446" t="s">
        <v>29</v>
      </c>
      <c r="J446" t="s">
        <v>30</v>
      </c>
      <c r="K446" t="s">
        <v>250</v>
      </c>
      <c r="L446">
        <v>32</v>
      </c>
      <c r="N446" t="s">
        <v>33</v>
      </c>
      <c r="O446" t="s">
        <v>33</v>
      </c>
      <c r="P446" t="s">
        <v>33</v>
      </c>
    </row>
    <row r="447" spans="1:16">
      <c r="A447">
        <v>5</v>
      </c>
      <c r="B447" t="s">
        <v>126</v>
      </c>
      <c r="C447" t="s">
        <v>165</v>
      </c>
      <c r="D447" t="s">
        <v>113</v>
      </c>
      <c r="E447" t="s">
        <v>169</v>
      </c>
      <c r="F447" t="str">
        <f>"9788809912229"</f>
        <v>9788809912229</v>
      </c>
      <c r="G447" t="s">
        <v>170</v>
      </c>
      <c r="H447" t="s">
        <v>269</v>
      </c>
      <c r="I447" t="s">
        <v>29</v>
      </c>
      <c r="J447">
        <v>5</v>
      </c>
      <c r="K447" t="s">
        <v>172</v>
      </c>
      <c r="L447">
        <v>31.2</v>
      </c>
      <c r="N447" t="s">
        <v>33</v>
      </c>
      <c r="O447" t="s">
        <v>32</v>
      </c>
      <c r="P447" t="s">
        <v>33</v>
      </c>
    </row>
    <row r="448" spans="1:16">
      <c r="A448">
        <v>5</v>
      </c>
      <c r="B448" t="s">
        <v>126</v>
      </c>
      <c r="C448" t="s">
        <v>165</v>
      </c>
      <c r="D448" t="s">
        <v>113</v>
      </c>
      <c r="E448" t="s">
        <v>169</v>
      </c>
      <c r="F448" t="str">
        <f>"9788809912236"</f>
        <v>9788809912236</v>
      </c>
      <c r="G448" t="s">
        <v>170</v>
      </c>
      <c r="H448" t="s">
        <v>268</v>
      </c>
      <c r="I448" t="s">
        <v>29</v>
      </c>
      <c r="J448">
        <v>6</v>
      </c>
      <c r="K448" t="s">
        <v>172</v>
      </c>
      <c r="L448">
        <v>32.5</v>
      </c>
      <c r="N448" t="s">
        <v>33</v>
      </c>
      <c r="O448" t="s">
        <v>32</v>
      </c>
      <c r="P448" t="s">
        <v>33</v>
      </c>
    </row>
    <row r="449" spans="1:16">
      <c r="A449">
        <v>5</v>
      </c>
      <c r="B449" t="s">
        <v>126</v>
      </c>
      <c r="C449" t="s">
        <v>165</v>
      </c>
      <c r="D449" t="s">
        <v>113</v>
      </c>
      <c r="E449" t="s">
        <v>116</v>
      </c>
      <c r="F449" t="str">
        <f>"9788839537485"</f>
        <v>9788839537485</v>
      </c>
      <c r="G449" t="s">
        <v>223</v>
      </c>
      <c r="H449" t="s">
        <v>263</v>
      </c>
      <c r="I449" t="s">
        <v>225</v>
      </c>
      <c r="J449">
        <v>2</v>
      </c>
      <c r="K449" t="s">
        <v>58</v>
      </c>
      <c r="L449">
        <v>31.3</v>
      </c>
      <c r="N449" t="s">
        <v>33</v>
      </c>
      <c r="O449" t="s">
        <v>33</v>
      </c>
      <c r="P449" t="s">
        <v>33</v>
      </c>
    </row>
    <row r="450" spans="1:16">
      <c r="A450">
        <v>5</v>
      </c>
      <c r="B450" t="s">
        <v>126</v>
      </c>
      <c r="C450" t="s">
        <v>165</v>
      </c>
      <c r="D450" t="s">
        <v>113</v>
      </c>
      <c r="E450" t="s">
        <v>38</v>
      </c>
      <c r="F450" t="str">
        <f>"9788808917034"</f>
        <v>9788808917034</v>
      </c>
      <c r="G450" t="s">
        <v>186</v>
      </c>
      <c r="H450" t="s">
        <v>187</v>
      </c>
      <c r="I450" t="s">
        <v>188</v>
      </c>
      <c r="J450" t="s">
        <v>30</v>
      </c>
      <c r="K450" t="s">
        <v>31</v>
      </c>
      <c r="L450">
        <v>31.3</v>
      </c>
      <c r="N450" t="s">
        <v>33</v>
      </c>
      <c r="O450" t="s">
        <v>33</v>
      </c>
      <c r="P450" t="s">
        <v>33</v>
      </c>
    </row>
    <row r="451" spans="1:16">
      <c r="A451">
        <v>5</v>
      </c>
      <c r="B451" t="s">
        <v>126</v>
      </c>
      <c r="C451" t="s">
        <v>165</v>
      </c>
      <c r="D451" t="s">
        <v>113</v>
      </c>
      <c r="E451" t="s">
        <v>62</v>
      </c>
      <c r="F451" t="str">
        <f>"9788863084993"</f>
        <v>9788863084993</v>
      </c>
      <c r="G451" t="s">
        <v>216</v>
      </c>
      <c r="H451" t="s">
        <v>217</v>
      </c>
      <c r="I451" t="s">
        <v>286</v>
      </c>
      <c r="J451">
        <v>3</v>
      </c>
      <c r="K451" t="s">
        <v>219</v>
      </c>
      <c r="L451">
        <v>38.1</v>
      </c>
      <c r="N451" t="s">
        <v>33</v>
      </c>
      <c r="O451" t="s">
        <v>32</v>
      </c>
      <c r="P451" t="s">
        <v>33</v>
      </c>
    </row>
    <row r="452" spans="1:16">
      <c r="A452">
        <v>5</v>
      </c>
      <c r="B452" t="s">
        <v>126</v>
      </c>
      <c r="C452" t="s">
        <v>165</v>
      </c>
      <c r="D452" t="s">
        <v>113</v>
      </c>
      <c r="E452" t="s">
        <v>149</v>
      </c>
      <c r="F452" t="str">
        <f>"9788826820422"</f>
        <v>9788826820422</v>
      </c>
      <c r="G452" t="s">
        <v>291</v>
      </c>
      <c r="H452" t="s">
        <v>292</v>
      </c>
      <c r="I452" t="s">
        <v>29</v>
      </c>
      <c r="J452" t="s">
        <v>30</v>
      </c>
      <c r="K452" t="s">
        <v>293</v>
      </c>
      <c r="L452">
        <v>18.5</v>
      </c>
      <c r="M452">
        <v>2022</v>
      </c>
      <c r="N452" t="s">
        <v>33</v>
      </c>
      <c r="O452" t="s">
        <v>32</v>
      </c>
      <c r="P452" t="s">
        <v>33</v>
      </c>
    </row>
    <row r="453" spans="1:16">
      <c r="A453">
        <v>5</v>
      </c>
      <c r="B453" t="s">
        <v>126</v>
      </c>
      <c r="C453" t="s">
        <v>165</v>
      </c>
      <c r="D453" t="s">
        <v>113</v>
      </c>
      <c r="E453" t="s">
        <v>181</v>
      </c>
      <c r="F453" t="str">
        <f>"9788839532039"</f>
        <v>9788839532039</v>
      </c>
      <c r="G453" t="s">
        <v>235</v>
      </c>
      <c r="H453" t="s">
        <v>280</v>
      </c>
      <c r="I453" t="s">
        <v>29</v>
      </c>
      <c r="J453">
        <v>3</v>
      </c>
      <c r="K453" t="s">
        <v>58</v>
      </c>
      <c r="L453">
        <v>52.5</v>
      </c>
      <c r="N453" t="s">
        <v>33</v>
      </c>
      <c r="O453" t="s">
        <v>32</v>
      </c>
      <c r="P453" t="s">
        <v>33</v>
      </c>
    </row>
    <row r="454" spans="1:16">
      <c r="A454">
        <v>5</v>
      </c>
      <c r="B454" t="s">
        <v>126</v>
      </c>
      <c r="C454" t="s">
        <v>165</v>
      </c>
      <c r="D454" t="s">
        <v>113</v>
      </c>
      <c r="E454" t="s">
        <v>70</v>
      </c>
      <c r="F454" t="str">
        <f>"9788808451880"</f>
        <v>9788808451880</v>
      </c>
      <c r="G454" t="s">
        <v>214</v>
      </c>
      <c r="H454" t="s">
        <v>287</v>
      </c>
      <c r="I454" t="s">
        <v>29</v>
      </c>
      <c r="J454">
        <v>3</v>
      </c>
      <c r="K454" t="s">
        <v>31</v>
      </c>
      <c r="L454">
        <v>30.7</v>
      </c>
      <c r="N454" t="s">
        <v>33</v>
      </c>
      <c r="O454" t="s">
        <v>32</v>
      </c>
      <c r="P454" t="s">
        <v>33</v>
      </c>
    </row>
    <row r="455" spans="1:16">
      <c r="A455">
        <v>5</v>
      </c>
      <c r="B455" t="s">
        <v>126</v>
      </c>
      <c r="C455" t="s">
        <v>165</v>
      </c>
      <c r="D455" t="s">
        <v>113</v>
      </c>
      <c r="E455" t="s">
        <v>174</v>
      </c>
      <c r="F455" t="str">
        <f>"9788808574015"</f>
        <v>9788808574015</v>
      </c>
      <c r="G455" t="s">
        <v>274</v>
      </c>
      <c r="H455" t="s">
        <v>275</v>
      </c>
      <c r="I455" t="s">
        <v>276</v>
      </c>
      <c r="J455">
        <v>3</v>
      </c>
      <c r="K455" t="s">
        <v>31</v>
      </c>
      <c r="L455">
        <v>41.1</v>
      </c>
      <c r="N455" t="s">
        <v>33</v>
      </c>
      <c r="O455" t="s">
        <v>32</v>
      </c>
      <c r="P455" t="s">
        <v>33</v>
      </c>
    </row>
    <row r="456" spans="1:16">
      <c r="A456">
        <v>5</v>
      </c>
      <c r="B456" t="s">
        <v>126</v>
      </c>
      <c r="C456" t="s">
        <v>165</v>
      </c>
      <c r="D456" t="s">
        <v>113</v>
      </c>
      <c r="E456" t="s">
        <v>51</v>
      </c>
      <c r="F456" t="str">
        <f>"9788839302809"</f>
        <v>9788839302809</v>
      </c>
      <c r="G456" t="s">
        <v>52</v>
      </c>
      <c r="H456" t="s">
        <v>53</v>
      </c>
      <c r="I456" t="s">
        <v>29</v>
      </c>
      <c r="J456" t="s">
        <v>30</v>
      </c>
      <c r="K456" t="s">
        <v>46</v>
      </c>
      <c r="L456">
        <v>23.15</v>
      </c>
      <c r="N456" t="s">
        <v>33</v>
      </c>
      <c r="O456" t="s">
        <v>33</v>
      </c>
      <c r="P456" t="s">
        <v>33</v>
      </c>
    </row>
    <row r="457" spans="1:16">
      <c r="A457">
        <v>5</v>
      </c>
      <c r="B457" t="s">
        <v>126</v>
      </c>
      <c r="C457" t="s">
        <v>165</v>
      </c>
      <c r="D457" t="s">
        <v>113</v>
      </c>
      <c r="E457" t="s">
        <v>34</v>
      </c>
      <c r="F457" t="str">
        <f>"9788808637024"</f>
        <v>9788808637024</v>
      </c>
      <c r="G457" t="s">
        <v>289</v>
      </c>
      <c r="H457" t="s">
        <v>290</v>
      </c>
      <c r="I457" t="s">
        <v>29</v>
      </c>
      <c r="J457" t="s">
        <v>30</v>
      </c>
      <c r="K457" t="s">
        <v>31</v>
      </c>
      <c r="L457">
        <v>41.2</v>
      </c>
      <c r="N457" t="s">
        <v>33</v>
      </c>
      <c r="O457" t="s">
        <v>33</v>
      </c>
      <c r="P457" t="s">
        <v>33</v>
      </c>
    </row>
    <row r="458" spans="1:16">
      <c r="A458">
        <v>5</v>
      </c>
      <c r="B458" t="s">
        <v>126</v>
      </c>
      <c r="C458" t="s">
        <v>165</v>
      </c>
      <c r="D458" t="s">
        <v>113</v>
      </c>
      <c r="E458" t="s">
        <v>229</v>
      </c>
      <c r="F458" t="str">
        <f>"9788824795234"</f>
        <v>9788824795234</v>
      </c>
      <c r="G458" t="s">
        <v>230</v>
      </c>
      <c r="H458" t="s">
        <v>229</v>
      </c>
      <c r="I458" t="s">
        <v>294</v>
      </c>
      <c r="J458" t="s">
        <v>30</v>
      </c>
      <c r="K458" t="s">
        <v>111</v>
      </c>
      <c r="L458">
        <v>24.2</v>
      </c>
      <c r="M458">
        <v>2023</v>
      </c>
      <c r="N458" t="s">
        <v>33</v>
      </c>
      <c r="O458" t="s">
        <v>32</v>
      </c>
      <c r="P458" t="s">
        <v>33</v>
      </c>
    </row>
    <row r="459" spans="1:16">
      <c r="A459">
        <v>5</v>
      </c>
      <c r="B459" t="s">
        <v>126</v>
      </c>
      <c r="C459" t="s">
        <v>165</v>
      </c>
      <c r="D459" t="s">
        <v>113</v>
      </c>
      <c r="E459" t="s">
        <v>210</v>
      </c>
      <c r="F459" t="str">
        <f>"9791220411912"</f>
        <v>9791220411912</v>
      </c>
      <c r="G459" t="s">
        <v>226</v>
      </c>
      <c r="H459" t="s">
        <v>227</v>
      </c>
      <c r="I459" t="s">
        <v>295</v>
      </c>
      <c r="J459" t="s">
        <v>30</v>
      </c>
      <c r="K459" t="s">
        <v>111</v>
      </c>
      <c r="L459">
        <v>26.7</v>
      </c>
      <c r="M459">
        <v>2023</v>
      </c>
      <c r="N459" t="s">
        <v>33</v>
      </c>
      <c r="O459" t="s">
        <v>32</v>
      </c>
      <c r="P459" t="s">
        <v>33</v>
      </c>
    </row>
    <row r="460" spans="1:16">
      <c r="A460">
        <v>5</v>
      </c>
      <c r="B460" t="s">
        <v>126</v>
      </c>
      <c r="C460" t="s">
        <v>165</v>
      </c>
      <c r="D460" t="s">
        <v>113</v>
      </c>
      <c r="E460" t="s">
        <v>42</v>
      </c>
      <c r="F460" t="str">
        <f>"9788839303486"</f>
        <v>9788839303486</v>
      </c>
      <c r="G460" t="s">
        <v>43</v>
      </c>
      <c r="H460" t="s">
        <v>44</v>
      </c>
      <c r="I460" t="s">
        <v>45</v>
      </c>
      <c r="J460" t="s">
        <v>30</v>
      </c>
      <c r="K460" t="s">
        <v>46</v>
      </c>
      <c r="L460">
        <v>19.25</v>
      </c>
      <c r="N460" t="s">
        <v>33</v>
      </c>
      <c r="O460" t="s">
        <v>33</v>
      </c>
      <c r="P460" t="s">
        <v>33</v>
      </c>
    </row>
    <row r="461" spans="1:16">
      <c r="A461">
        <v>5</v>
      </c>
      <c r="B461" t="s">
        <v>126</v>
      </c>
      <c r="C461" t="s">
        <v>165</v>
      </c>
      <c r="D461" t="s">
        <v>113</v>
      </c>
      <c r="E461" t="s">
        <v>38</v>
      </c>
      <c r="F461" t="str">
        <f>"9780194038973"</f>
        <v>9780194038973</v>
      </c>
      <c r="G461" t="s">
        <v>39</v>
      </c>
      <c r="H461" t="s">
        <v>240</v>
      </c>
      <c r="I461" t="s">
        <v>241</v>
      </c>
      <c r="J461" t="s">
        <v>30</v>
      </c>
      <c r="K461" t="s">
        <v>41</v>
      </c>
      <c r="L461">
        <v>42.4</v>
      </c>
      <c r="N461" t="s">
        <v>33</v>
      </c>
      <c r="O461" t="s">
        <v>33</v>
      </c>
      <c r="P461" t="s">
        <v>33</v>
      </c>
    </row>
    <row r="462" spans="1:16">
      <c r="A462">
        <v>5</v>
      </c>
      <c r="B462" t="s">
        <v>126</v>
      </c>
      <c r="C462" t="s">
        <v>165</v>
      </c>
      <c r="D462" t="s">
        <v>113</v>
      </c>
      <c r="E462" t="s">
        <v>169</v>
      </c>
      <c r="F462" t="str">
        <f>"9788809912243"</f>
        <v>9788809912243</v>
      </c>
      <c r="G462" t="s">
        <v>170</v>
      </c>
      <c r="H462" t="s">
        <v>242</v>
      </c>
      <c r="I462" t="s">
        <v>29</v>
      </c>
      <c r="J462" t="s">
        <v>30</v>
      </c>
      <c r="K462" t="s">
        <v>172</v>
      </c>
      <c r="L462">
        <v>9.5</v>
      </c>
      <c r="N462" t="s">
        <v>33</v>
      </c>
      <c r="O462" t="s">
        <v>33</v>
      </c>
      <c r="P46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Adozioni-BSPS00901A-13_Giugno_2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2024-06-13T06:11:40Z</dcterms:created>
  <dcterms:modified xsi:type="dcterms:W3CDTF">2024-06-13T06:11:40Z</dcterms:modified>
</cp:coreProperties>
</file>